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490" windowHeight="6450" activeTab="1"/>
  </bookViews>
  <sheets>
    <sheet name="TRIMESTRAL" sheetId="1" r:id="rId1"/>
    <sheet name="Resumen" sheetId="2" r:id="rId2"/>
  </sheets>
  <definedNames/>
  <calcPr fullCalcOnLoad="1"/>
</workbook>
</file>

<file path=xl/sharedStrings.xml><?xml version="1.0" encoding="utf-8"?>
<sst xmlns="http://schemas.openxmlformats.org/spreadsheetml/2006/main" count="414" uniqueCount="104">
  <si>
    <t>NOMBRE DEL</t>
  </si>
  <si>
    <t>PROYECTO</t>
  </si>
  <si>
    <t>MUNICIPIO</t>
  </si>
  <si>
    <t>LOCALIDAD</t>
  </si>
  <si>
    <t>TOTAL</t>
  </si>
  <si>
    <t>U.M.</t>
  </si>
  <si>
    <t>CANT.</t>
  </si>
  <si>
    <t>METAS PROG.</t>
  </si>
  <si>
    <t>FIS.</t>
  </si>
  <si>
    <t>FIN.</t>
  </si>
  <si>
    <t>DE</t>
  </si>
  <si>
    <t>FECHAS</t>
  </si>
  <si>
    <t xml:space="preserve">INICIO </t>
  </si>
  <si>
    <t>TERMINO</t>
  </si>
  <si>
    <t>% AVANCE</t>
  </si>
  <si>
    <t>(D/M/A)</t>
  </si>
  <si>
    <t>No. DE OBRA</t>
  </si>
  <si>
    <t>SUMA DE LA HOJA</t>
  </si>
  <si>
    <t>SUBTOTAL</t>
  </si>
  <si>
    <t>Y FECHA</t>
  </si>
  <si>
    <t xml:space="preserve">No. DE OFICIO </t>
  </si>
  <si>
    <t>MOD.</t>
  </si>
  <si>
    <t>EJEC.</t>
  </si>
  <si>
    <t>NUM. DE HOJA</t>
  </si>
  <si>
    <t>APROBACIÓN</t>
  </si>
  <si>
    <t>DEL</t>
  </si>
  <si>
    <t>AL</t>
  </si>
  <si>
    <t>METAS ALC.</t>
  </si>
  <si>
    <t>FUENTE DE FINANCIAMIENTO:</t>
  </si>
  <si>
    <t>FECHA DE ELABORACION</t>
  </si>
  <si>
    <t>DEPENDENCIA EJECUTORA:</t>
  </si>
  <si>
    <t>PROGRAMA:</t>
  </si>
  <si>
    <t>INVERSION APROBADA</t>
  </si>
  <si>
    <t>INVERSION EJERCIDA</t>
  </si>
  <si>
    <t>RAMO 23</t>
  </si>
  <si>
    <t>FONDO:</t>
  </si>
  <si>
    <t>01 DE ENERO</t>
  </si>
  <si>
    <t>ESTATAL
DIRECTO</t>
  </si>
  <si>
    <t>FEDERAL
DIRECTO</t>
  </si>
  <si>
    <t>BENEF./ OTROS</t>
  </si>
  <si>
    <t>MPAL</t>
  </si>
  <si>
    <t>AUTORIZADO EN CONVENIOS FEDERALES</t>
  </si>
  <si>
    <t>IMPORTE</t>
  </si>
  <si>
    <t>SALDO (APROBADO MENOS EJERCIDO)</t>
  </si>
  <si>
    <t>EJERCICIO 2022</t>
  </si>
  <si>
    <t>MUNICIPIO DE COMPOSTELA NAYARIT</t>
  </si>
  <si>
    <t>30 DE JUNIO</t>
  </si>
  <si>
    <t>RAMO 33: APORTACIONES FEDERALES PARA ENTIDADES FEDERATIVAS Y MUNICIPIOS</t>
  </si>
  <si>
    <t>FONDO III: FONDO PARA INFRAESTRUCTURA SOCIAL MUNICIPAL</t>
  </si>
  <si>
    <t>MUNICIPIO DE COMPOSTELA</t>
  </si>
  <si>
    <t>SEGUNDO TRIMESTRE</t>
  </si>
  <si>
    <t>15 DE JULIO DE 2022</t>
  </si>
  <si>
    <t>AMPLIACIÓN DE EMISOR A PRESIÓN DE AGUAS RESIDUALES DE CUATRO PULGADAS DE DIAMETRO EN CALLE LERDO DE TEJADA DE CALLE SINALOA A CALLE BRASIL EN LA LOCALIDAD DE PARAISO ESCONDIDO</t>
  </si>
  <si>
    <t>2022/M04-FISM-003-PR</t>
  </si>
  <si>
    <t>AP-M04-ABR-FISM-001/2022 12 DE ABRIL 2022</t>
  </si>
  <si>
    <t>C</t>
  </si>
  <si>
    <t>FISMDF
R33</t>
  </si>
  <si>
    <t>OBS</t>
  </si>
  <si>
    <t>ALCANTARILLADO SANITARIO</t>
  </si>
  <si>
    <t>2022/M04-FISM-004-PR</t>
  </si>
  <si>
    <t>2022/M04-FISM-005-CP</t>
  </si>
  <si>
    <t>2022/M04-FISM-007-CP</t>
  </si>
  <si>
    <t>2022/M04-FISM-008-CP</t>
  </si>
  <si>
    <t>AP-M04-ABR-FISM-002/2022 12 DE ABRIL DE 2022</t>
  </si>
  <si>
    <t>AP-M04-ABR-FISM-003/2022 12 DE ABRIL DE 2022</t>
  </si>
  <si>
    <t>REHABILITACIÓN DE DRENAJE SANITARIO EN CALLE LAURELES Y GONGORA ENTRE CALLE ALDAMA Y CALLE CONSTITUCIÓN ASENTAMIENTO DE LA CRUZ EN LA LOCALIDAD DE ZACUALPAN</t>
  </si>
  <si>
    <t>REHABILITACIÓN DE DRENAJE SANITARIO EN CALLE CHIAPAS ENTRE CALLE VENUSTIANO CARRANZA Y CALLE AMADO NERVO COLONIA SAN JOSE; EN LAS VARAS</t>
  </si>
  <si>
    <t xml:space="preserve">REHABILITACIÓN DE DRENAJE SANITARIO EN CALLE PUEBLA ENTRE CALLE JAVIER MINA Y BOULEVARD ADOLFO LOPEZ MATEOS BARRIO AGUA AZUL EN LAS VARAS </t>
  </si>
  <si>
    <t>REHABILITACIÓN DE DRENAJE SANITARIO EN CALLE MICHOACAN ENTRE CALLE ESCOBEDO Y CALLE SEBASTIAN LERDO DE TEJADA BARRIO TEPEYAC EN LA LOCALIDAD DE LAS VARAS</t>
  </si>
  <si>
    <t>COMPOSTELA/ LAS VARAS</t>
  </si>
  <si>
    <t>COMPOSTELA/ ZACUALPAN</t>
  </si>
  <si>
    <t>COMPOSTELA/ PARAISO ESCONDIDO</t>
  </si>
  <si>
    <t>URBANIZACIÓN</t>
  </si>
  <si>
    <t>2022/M04-FISM-006-PR</t>
  </si>
  <si>
    <t>2022/M04-FISM-011-CP</t>
  </si>
  <si>
    <t>AP-M04-ABR-FISM-004/2022 12 DE ABRIL DE 2022</t>
  </si>
  <si>
    <t>AP-M04-ABR-FISM-007/2022 12 DE ABRIL DE 2022</t>
  </si>
  <si>
    <t>CONSTRUCCIÓN DE EMPEDRADO AHOGADO EN CEMENTO EN CALLE HIGUERAS ENTRE BOULEVARD OCEANO PACÍFICO Y CALLE AMAPA EN LA LOCALIDAD DE PARAISO ESCONDIDO</t>
  </si>
  <si>
    <t>CONSTRUCCIÓN DE EMPEDRADO COMÚN CON HUELLAS DE CONCRETO EN CALLE COLIMA ENTRE CALLE AMADO NERVO Y BOULEVARD ADOLFO LÓPEZ MATEOS COLONIA SAN JOSÉ EN LAS VARAS</t>
  </si>
  <si>
    <t>ELECTRIFICACIÓN</t>
  </si>
  <si>
    <t>2022/M04-FISM-010-PR</t>
  </si>
  <si>
    <t>AP-M04-ABR-FISM-006/2022 12 DE ABRIL DE 2022</t>
  </si>
  <si>
    <t>AMPLIACIÓN DE RED ELECTRICA HACIA EL POZO DE AGUA POTABLE FRACCIONAMIENTO GUAYABITOS POR PROLONGACIÓN ANTONIO PINZÓN HASTA CAMINO A LAS PARCELAS DEL PUEBLO EN RINCON DE GUAYABITOS</t>
  </si>
  <si>
    <t>COMPOSTELA/ RINCÓN DE GUAYABITOS</t>
  </si>
  <si>
    <t>2022/M04-FISM-009-PR</t>
  </si>
  <si>
    <t>2022/M04-FISM-011a-CP</t>
  </si>
  <si>
    <t>AP-M04-ABR-FISM-005/2022 12 DE ABRIL DE 2022</t>
  </si>
  <si>
    <t>CONSTRUCCIÓN DE LINEA DE CONDUCCIÓN DE AGUA POTABLE DE POZO FRACCIONAMIENTO GUAYABITOS EN PROLONGACIÓN ANTONIO PINZÓN EN LA LOCALIDAD DE RINCÓN DE GUAYABITOS</t>
  </si>
  <si>
    <t>REHABILITACIÓN DE RED DE AGUA ENTUBADA EN CALLE COLIMA ENTRE CALLE AMADO NERVO Y BOULEVARD ADOLFO LÓPEZ MATEOS COLONIA SAN JOSÉ EN LAS VARAS</t>
  </si>
  <si>
    <t>AGUA POTABLE</t>
  </si>
  <si>
    <t>ML</t>
  </si>
  <si>
    <t>M2</t>
  </si>
  <si>
    <t>2022/M04-FISM-012-PR</t>
  </si>
  <si>
    <t>2022/M04-FISM-012a-PR</t>
  </si>
  <si>
    <t>AP-M04-ABR-FISM-008/2022   12 DE ABRIL DE 2022</t>
  </si>
  <si>
    <t>AMPLIACIÓN DE RED DE AGUA POTABLE EN CALLE HIGUERAS ENTRE BOULEVARD OCEANO PACÍFICO Y CALLE SEBASTIAN LERDO DE TEJADA EN LA LOCALIDAD DE PARAISO ESCONDIDO</t>
  </si>
  <si>
    <t>AMPLIACIÓN DE DRENAJE SANITARIO EN CALLE HIGUERAS ENTRE BOULEVARD OCEANO PACÍFICO Y CALLE SEBASTIAN LERDO DE TEJADA EN LA LOCALIDAD DE PARAISO ESCONDIDO</t>
  </si>
  <si>
    <t>(PROGRAMA) APERTURA
PROGRAMATICA</t>
  </si>
  <si>
    <t>FEDERAL DIRECTO</t>
  </si>
  <si>
    <t>ESTATAL DIRECTO</t>
  </si>
  <si>
    <t>BENEF./  OTROS</t>
  </si>
  <si>
    <t>0</t>
  </si>
  <si>
    <t>FISMDF R33</t>
  </si>
  <si>
    <t>SEGUNDO RESUMEN TRIMESTRAL</t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</si>
</sst>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[$-80A]dddd\,\ dd&quot; de &quot;mmmm&quot; de &quot;yyyy"/>
    <numFmt numFmtId="177" formatCode="d/m/yy;@"/>
    <numFmt numFmtId="178" formatCode="dd/mm/yy;@"/>
    <numFmt numFmtId="179" formatCode="&quot;$&quot;#,##0.00"/>
    <numFmt numFmtId="180" formatCode="dd/mm/yyyy;@"/>
    <numFmt numFmtId="181" formatCode="#,##0.000"/>
    <numFmt numFmtId="182" formatCode="#,##0.0"/>
    <numFmt numFmtId="183" formatCode="d\-mmm\-yy"/>
    <numFmt numFmtId="184" formatCode="[$-80A]dddd\,\ d&quot; de &quot;mmmm&quot; de &quot;yyyy"/>
    <numFmt numFmtId="185" formatCode="#,##0.00;[Red]#,##0.00"/>
  </numFmts>
  <fonts count="58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b/>
      <sz val="8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b/>
      <u val="single"/>
      <sz val="8"/>
      <name val="Arial"/>
      <family val="2"/>
    </font>
    <font>
      <sz val="8"/>
      <name val="Arial"/>
      <family val="2"/>
    </font>
    <font>
      <b/>
      <sz val="14"/>
      <color indexed="10"/>
      <name val="Arial"/>
      <family val="2"/>
    </font>
    <font>
      <b/>
      <sz val="20"/>
      <name val="Arial"/>
      <family val="2"/>
    </font>
    <font>
      <sz val="10"/>
      <color indexed="10"/>
      <name val="Arial"/>
      <family val="2"/>
    </font>
    <font>
      <b/>
      <sz val="7.5"/>
      <name val="Arial"/>
      <family val="2"/>
    </font>
    <font>
      <sz val="7.5"/>
      <name val="Arial"/>
      <family val="2"/>
    </font>
    <font>
      <b/>
      <sz val="18"/>
      <name val="Arial"/>
      <family val="2"/>
    </font>
    <font>
      <sz val="11"/>
      <name val="Arial"/>
      <family val="2"/>
    </font>
    <font>
      <b/>
      <sz val="7"/>
      <name val="Arial"/>
      <family val="2"/>
    </font>
    <font>
      <b/>
      <u val="single"/>
      <sz val="20"/>
      <name val="Arial"/>
      <family val="2"/>
    </font>
    <font>
      <b/>
      <u val="single"/>
      <sz val="12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8" fillId="29" borderId="1" applyNumberFormat="0" applyAlignment="0" applyProtection="0"/>
    <xf numFmtId="0" fontId="4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1" fillId="21" borderId="6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47" fillId="0" borderId="8" applyNumberFormat="0" applyFill="0" applyAlignment="0" applyProtection="0"/>
    <xf numFmtId="0" fontId="56" fillId="0" borderId="9" applyNumberFormat="0" applyFill="0" applyAlignment="0" applyProtection="0"/>
  </cellStyleXfs>
  <cellXfs count="18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 horizontal="justify"/>
    </xf>
    <xf numFmtId="0" fontId="4" fillId="0" borderId="0" xfId="0" applyFont="1" applyBorder="1" applyAlignment="1">
      <alignment horizontal="justify"/>
    </xf>
    <xf numFmtId="0" fontId="4" fillId="0" borderId="0" xfId="0" applyFont="1" applyAlignment="1">
      <alignment horizontal="justify"/>
    </xf>
    <xf numFmtId="0" fontId="6" fillId="0" borderId="0" xfId="0" applyFont="1" applyAlignment="1">
      <alignment horizontal="center"/>
    </xf>
    <xf numFmtId="0" fontId="1" fillId="0" borderId="0" xfId="0" applyFont="1" applyBorder="1" applyAlignment="1">
      <alignment horizontal="right"/>
    </xf>
    <xf numFmtId="0" fontId="3" fillId="0" borderId="0" xfId="0" applyFont="1" applyAlignment="1">
      <alignment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justify"/>
    </xf>
    <xf numFmtId="0" fontId="10" fillId="0" borderId="0" xfId="0" applyFont="1" applyAlignment="1">
      <alignment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1" fillId="0" borderId="0" xfId="0" applyFont="1" applyAlignment="1">
      <alignment horizontal="left"/>
    </xf>
    <xf numFmtId="49" fontId="10" fillId="0" borderId="11" xfId="0" applyNumberFormat="1" applyFont="1" applyBorder="1" applyAlignment="1">
      <alignment horizontal="center"/>
    </xf>
    <xf numFmtId="178" fontId="10" fillId="0" borderId="12" xfId="0" applyNumberFormat="1" applyFont="1" applyBorder="1" applyAlignment="1">
      <alignment horizontal="center"/>
    </xf>
    <xf numFmtId="178" fontId="10" fillId="0" borderId="13" xfId="0" applyNumberFormat="1" applyFont="1" applyBorder="1" applyAlignment="1">
      <alignment horizontal="center"/>
    </xf>
    <xf numFmtId="178" fontId="10" fillId="0" borderId="11" xfId="0" applyNumberFormat="1" applyFont="1" applyBorder="1" applyAlignment="1">
      <alignment horizontal="center"/>
    </xf>
    <xf numFmtId="49" fontId="10" fillId="0" borderId="12" xfId="0" applyNumberFormat="1" applyFont="1" applyBorder="1" applyAlignment="1">
      <alignment horizontal="center"/>
    </xf>
    <xf numFmtId="49" fontId="10" fillId="0" borderId="13" xfId="0" applyNumberFormat="1" applyFont="1" applyBorder="1" applyAlignment="1">
      <alignment horizontal="center"/>
    </xf>
    <xf numFmtId="3" fontId="10" fillId="0" borderId="12" xfId="0" applyNumberFormat="1" applyFont="1" applyBorder="1" applyAlignment="1">
      <alignment horizontal="right"/>
    </xf>
    <xf numFmtId="49" fontId="10" fillId="0" borderId="12" xfId="0" applyNumberFormat="1" applyFont="1" applyBorder="1" applyAlignment="1">
      <alignment horizontal="justify"/>
    </xf>
    <xf numFmtId="49" fontId="10" fillId="0" borderId="13" xfId="0" applyNumberFormat="1" applyFont="1" applyBorder="1" applyAlignment="1">
      <alignment horizontal="justify"/>
    </xf>
    <xf numFmtId="49" fontId="10" fillId="0" borderId="11" xfId="0" applyNumberFormat="1" applyFont="1" applyBorder="1" applyAlignment="1">
      <alignment horizontal="justify"/>
    </xf>
    <xf numFmtId="4" fontId="10" fillId="0" borderId="12" xfId="0" applyNumberFormat="1" applyFont="1" applyBorder="1" applyAlignment="1">
      <alignment horizontal="center"/>
    </xf>
    <xf numFmtId="4" fontId="10" fillId="0" borderId="13" xfId="0" applyNumberFormat="1" applyFont="1" applyBorder="1" applyAlignment="1">
      <alignment horizontal="center"/>
    </xf>
    <xf numFmtId="4" fontId="10" fillId="0" borderId="11" xfId="0" applyNumberFormat="1" applyFont="1" applyBorder="1" applyAlignment="1">
      <alignment horizontal="center"/>
    </xf>
    <xf numFmtId="9" fontId="10" fillId="0" borderId="12" xfId="0" applyNumberFormat="1" applyFont="1" applyBorder="1" applyAlignment="1">
      <alignment horizontal="center"/>
    </xf>
    <xf numFmtId="9" fontId="10" fillId="0" borderId="13" xfId="0" applyNumberFormat="1" applyFont="1" applyBorder="1" applyAlignment="1">
      <alignment horizontal="center"/>
    </xf>
    <xf numFmtId="9" fontId="10" fillId="0" borderId="11" xfId="0" applyNumberFormat="1" applyFont="1" applyBorder="1" applyAlignment="1">
      <alignment horizontal="center"/>
    </xf>
    <xf numFmtId="49" fontId="10" fillId="0" borderId="12" xfId="0" applyNumberFormat="1" applyFont="1" applyBorder="1" applyAlignment="1">
      <alignment horizontal="justify" wrapText="1"/>
    </xf>
    <xf numFmtId="49" fontId="10" fillId="0" borderId="13" xfId="0" applyNumberFormat="1" applyFont="1" applyBorder="1" applyAlignment="1">
      <alignment horizontal="justify" wrapText="1"/>
    </xf>
    <xf numFmtId="49" fontId="10" fillId="0" borderId="11" xfId="0" applyNumberFormat="1" applyFont="1" applyBorder="1" applyAlignment="1">
      <alignment horizontal="justify" wrapText="1"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 horizontal="center"/>
    </xf>
    <xf numFmtId="0" fontId="11" fillId="0" borderId="0" xfId="0" applyFont="1" applyAlignment="1">
      <alignment vertical="top" wrapText="1"/>
    </xf>
    <xf numFmtId="0" fontId="57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6" fillId="0" borderId="1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0" fontId="13" fillId="0" borderId="0" xfId="0" applyFont="1" applyBorder="1" applyAlignment="1">
      <alignment horizontal="center"/>
    </xf>
    <xf numFmtId="0" fontId="6" fillId="0" borderId="17" xfId="0" applyFont="1" applyFill="1" applyBorder="1" applyAlignment="1">
      <alignment horizontal="center" vertical="center" wrapText="1"/>
    </xf>
    <xf numFmtId="178" fontId="10" fillId="0" borderId="12" xfId="0" applyNumberFormat="1" applyFont="1" applyFill="1" applyBorder="1" applyAlignment="1">
      <alignment horizontal="center"/>
    </xf>
    <xf numFmtId="0" fontId="2" fillId="0" borderId="14" xfId="0" applyFont="1" applyFill="1" applyBorder="1" applyAlignment="1">
      <alignment/>
    </xf>
    <xf numFmtId="49" fontId="10" fillId="0" borderId="13" xfId="0" applyNumberFormat="1" applyFont="1" applyBorder="1" applyAlignment="1">
      <alignment horizontal="center" vertical="center" wrapText="1"/>
    </xf>
    <xf numFmtId="49" fontId="10" fillId="0" borderId="13" xfId="0" applyNumberFormat="1" applyFont="1" applyBorder="1" applyAlignment="1">
      <alignment horizontal="left" vertical="center" wrapText="1"/>
    </xf>
    <xf numFmtId="14" fontId="10" fillId="0" borderId="13" xfId="0" applyNumberFormat="1" applyFont="1" applyBorder="1" applyAlignment="1">
      <alignment horizontal="center" vertical="center" wrapText="1"/>
    </xf>
    <xf numFmtId="185" fontId="10" fillId="0" borderId="13" xfId="0" applyNumberFormat="1" applyFont="1" applyFill="1" applyBorder="1" applyAlignment="1">
      <alignment horizontal="right" vertical="center" wrapText="1"/>
    </xf>
    <xf numFmtId="185" fontId="10" fillId="0" borderId="13" xfId="0" applyNumberFormat="1" applyFont="1" applyBorder="1" applyAlignment="1">
      <alignment horizontal="right" vertical="center" wrapText="1"/>
    </xf>
    <xf numFmtId="185" fontId="10" fillId="0" borderId="11" xfId="0" applyNumberFormat="1" applyFont="1" applyBorder="1" applyAlignment="1">
      <alignment horizontal="right" vertical="center" wrapText="1"/>
    </xf>
    <xf numFmtId="0" fontId="6" fillId="0" borderId="18" xfId="0" applyFont="1" applyFill="1" applyBorder="1" applyAlignment="1">
      <alignment horizontal="center"/>
    </xf>
    <xf numFmtId="185" fontId="10" fillId="0" borderId="18" xfId="0" applyNumberFormat="1" applyFont="1" applyBorder="1" applyAlignment="1">
      <alignment horizontal="right" vertical="center" wrapText="1"/>
    </xf>
    <xf numFmtId="0" fontId="18" fillId="0" borderId="17" xfId="0" applyFont="1" applyFill="1" applyBorder="1" applyAlignment="1">
      <alignment horizontal="center" vertical="center" wrapText="1"/>
    </xf>
    <xf numFmtId="4" fontId="10" fillId="0" borderId="13" xfId="0" applyNumberFormat="1" applyFont="1" applyBorder="1" applyAlignment="1">
      <alignment horizontal="center" vertical="center" wrapText="1"/>
    </xf>
    <xf numFmtId="3" fontId="10" fillId="0" borderId="13" xfId="0" applyNumberFormat="1" applyFont="1" applyBorder="1" applyAlignment="1">
      <alignment horizontal="center" vertical="center" wrapText="1"/>
    </xf>
    <xf numFmtId="9" fontId="10" fillId="0" borderId="13" xfId="0" applyNumberFormat="1" applyFont="1" applyBorder="1" applyAlignment="1">
      <alignment horizontal="center" vertical="center" wrapText="1"/>
    </xf>
    <xf numFmtId="1" fontId="10" fillId="0" borderId="13" xfId="0" applyNumberFormat="1" applyFont="1" applyBorder="1" applyAlignment="1">
      <alignment horizontal="center" vertical="center" wrapText="1"/>
    </xf>
    <xf numFmtId="9" fontId="10" fillId="0" borderId="13" xfId="0" applyNumberFormat="1" applyFont="1" applyBorder="1" applyAlignment="1">
      <alignment horizontal="center" vertical="center"/>
    </xf>
    <xf numFmtId="0" fontId="0" fillId="0" borderId="0" xfId="52">
      <alignment/>
      <protection/>
    </xf>
    <xf numFmtId="0" fontId="3" fillId="0" borderId="0" xfId="52" applyFont="1">
      <alignment/>
      <protection/>
    </xf>
    <xf numFmtId="0" fontId="11" fillId="0" borderId="0" xfId="52" applyFont="1" applyAlignment="1">
      <alignment horizontal="center" vertical="top" wrapText="1"/>
      <protection/>
    </xf>
    <xf numFmtId="0" fontId="2" fillId="0" borderId="0" xfId="52" applyFont="1">
      <alignment/>
      <protection/>
    </xf>
    <xf numFmtId="0" fontId="2" fillId="0" borderId="0" xfId="52" applyFont="1" applyAlignment="1">
      <alignment horizontal="center"/>
      <protection/>
    </xf>
    <xf numFmtId="0" fontId="2" fillId="0" borderId="0" xfId="52" applyFont="1" applyAlignment="1">
      <alignment horizontal="right"/>
      <protection/>
    </xf>
    <xf numFmtId="0" fontId="2" fillId="0" borderId="14" xfId="52" applyFont="1" applyBorder="1">
      <alignment/>
      <protection/>
    </xf>
    <xf numFmtId="0" fontId="1" fillId="0" borderId="0" xfId="52" applyFont="1" applyAlignment="1">
      <alignment horizontal="center"/>
      <protection/>
    </xf>
    <xf numFmtId="0" fontId="1" fillId="0" borderId="0" xfId="52" applyFont="1" applyAlignment="1">
      <alignment horizontal="left"/>
      <protection/>
    </xf>
    <xf numFmtId="0" fontId="0" fillId="0" borderId="14" xfId="52" applyBorder="1" applyAlignment="1">
      <alignment horizontal="center"/>
      <protection/>
    </xf>
    <xf numFmtId="0" fontId="0" fillId="0" borderId="0" xfId="52" applyAlignment="1">
      <alignment horizontal="left"/>
      <protection/>
    </xf>
    <xf numFmtId="0" fontId="0" fillId="0" borderId="17" xfId="52" applyBorder="1">
      <alignment/>
      <protection/>
    </xf>
    <xf numFmtId="0" fontId="20" fillId="0" borderId="17" xfId="52" applyFont="1" applyBorder="1" applyAlignment="1">
      <alignment horizontal="center"/>
      <protection/>
    </xf>
    <xf numFmtId="0" fontId="6" fillId="0" borderId="17" xfId="52" applyFont="1" applyBorder="1" applyAlignment="1">
      <alignment horizontal="center" vertical="center" wrapText="1"/>
      <protection/>
    </xf>
    <xf numFmtId="0" fontId="21" fillId="0" borderId="0" xfId="52" applyFont="1">
      <alignment/>
      <protection/>
    </xf>
    <xf numFmtId="49" fontId="10" fillId="0" borderId="12" xfId="52" applyNumberFormat="1" applyFont="1" applyBorder="1" applyAlignment="1">
      <alignment horizontal="center"/>
      <protection/>
    </xf>
    <xf numFmtId="3" fontId="10" fillId="0" borderId="12" xfId="52" applyNumberFormat="1" applyFont="1" applyBorder="1" applyAlignment="1">
      <alignment horizontal="right"/>
      <protection/>
    </xf>
    <xf numFmtId="0" fontId="10" fillId="0" borderId="0" xfId="52" applyFont="1">
      <alignment/>
      <protection/>
    </xf>
    <xf numFmtId="49" fontId="10" fillId="0" borderId="11" xfId="52" applyNumberFormat="1" applyFont="1" applyBorder="1" applyAlignment="1">
      <alignment horizontal="center"/>
      <protection/>
    </xf>
    <xf numFmtId="0" fontId="8" fillId="0" borderId="10" xfId="52" applyFont="1" applyBorder="1" applyAlignment="1">
      <alignment horizontal="right"/>
      <protection/>
    </xf>
    <xf numFmtId="0" fontId="4" fillId="0" borderId="0" xfId="52" applyFont="1">
      <alignment/>
      <protection/>
    </xf>
    <xf numFmtId="0" fontId="8" fillId="0" borderId="0" xfId="52" applyFont="1" applyAlignment="1">
      <alignment horizontal="right"/>
      <protection/>
    </xf>
    <xf numFmtId="49" fontId="10" fillId="0" borderId="13" xfId="52" applyNumberFormat="1" applyFont="1" applyBorder="1" applyAlignment="1">
      <alignment horizontal="left" vertical="center" wrapText="1"/>
      <protection/>
    </xf>
    <xf numFmtId="2" fontId="10" fillId="0" borderId="13" xfId="52" applyNumberFormat="1" applyFont="1" applyBorder="1" applyAlignment="1">
      <alignment horizontal="right" vertical="center" wrapText="1"/>
      <protection/>
    </xf>
    <xf numFmtId="2" fontId="10" fillId="0" borderId="11" xfId="52" applyNumberFormat="1" applyFont="1" applyBorder="1" applyAlignment="1">
      <alignment horizontal="right" vertical="center" wrapText="1"/>
      <protection/>
    </xf>
    <xf numFmtId="4" fontId="10" fillId="0" borderId="13" xfId="52" applyNumberFormat="1" applyFont="1" applyBorder="1" applyAlignment="1">
      <alignment horizontal="right" vertical="center" wrapText="1"/>
      <protection/>
    </xf>
    <xf numFmtId="4" fontId="6" fillId="0" borderId="18" xfId="52" applyNumberFormat="1" applyFont="1" applyBorder="1" applyAlignment="1">
      <alignment horizontal="right"/>
      <protection/>
    </xf>
    <xf numFmtId="0" fontId="6" fillId="0" borderId="13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right"/>
    </xf>
    <xf numFmtId="0" fontId="0" fillId="0" borderId="10" xfId="0" applyBorder="1" applyAlignment="1">
      <alignment/>
    </xf>
    <xf numFmtId="0" fontId="14" fillId="33" borderId="12" xfId="0" applyFont="1" applyFill="1" applyBorder="1" applyAlignment="1">
      <alignment horizontal="center" vertical="center"/>
    </xf>
    <xf numFmtId="0" fontId="14" fillId="33" borderId="13" xfId="0" applyFont="1" applyFill="1" applyBorder="1" applyAlignment="1">
      <alignment horizontal="center" vertical="center"/>
    </xf>
    <xf numFmtId="0" fontId="14" fillId="33" borderId="11" xfId="0" applyFont="1" applyFill="1" applyBorder="1" applyAlignment="1">
      <alignment horizontal="center" vertical="center"/>
    </xf>
    <xf numFmtId="0" fontId="14" fillId="33" borderId="12" xfId="0" applyFont="1" applyFill="1" applyBorder="1" applyAlignment="1">
      <alignment horizontal="center" vertical="center" wrapText="1"/>
    </xf>
    <xf numFmtId="0" fontId="14" fillId="33" borderId="13" xfId="0" applyFont="1" applyFill="1" applyBorder="1" applyAlignment="1">
      <alignment horizontal="center" vertical="center" wrapText="1"/>
    </xf>
    <xf numFmtId="0" fontId="14" fillId="33" borderId="11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/>
    </xf>
    <xf numFmtId="0" fontId="10" fillId="0" borderId="11" xfId="0" applyFont="1" applyFill="1" applyBorder="1" applyAlignment="1">
      <alignment/>
    </xf>
    <xf numFmtId="0" fontId="15" fillId="33" borderId="11" xfId="0" applyFont="1" applyFill="1" applyBorder="1" applyAlignment="1">
      <alignment horizontal="center" vertical="center"/>
    </xf>
    <xf numFmtId="0" fontId="14" fillId="33" borderId="15" xfId="0" applyFont="1" applyFill="1" applyBorder="1" applyAlignment="1">
      <alignment horizontal="center" vertical="center" wrapText="1"/>
    </xf>
    <xf numFmtId="0" fontId="14" fillId="33" borderId="16" xfId="0" applyFont="1" applyFill="1" applyBorder="1" applyAlignment="1">
      <alignment horizontal="center" vertical="center" wrapText="1"/>
    </xf>
    <xf numFmtId="0" fontId="14" fillId="33" borderId="22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/>
    </xf>
    <xf numFmtId="0" fontId="6" fillId="33" borderId="19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 wrapText="1"/>
    </xf>
    <xf numFmtId="0" fontId="14" fillId="0" borderId="2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 vertical="center"/>
    </xf>
    <xf numFmtId="0" fontId="0" fillId="0" borderId="14" xfId="0" applyFont="1" applyBorder="1" applyAlignment="1">
      <alignment horizontal="center"/>
    </xf>
    <xf numFmtId="0" fontId="0" fillId="0" borderId="14" xfId="0" applyFont="1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7" xfId="0" applyFont="1" applyBorder="1" applyAlignment="1">
      <alignment horizontal="left"/>
    </xf>
    <xf numFmtId="0" fontId="0" fillId="0" borderId="14" xfId="0" applyBorder="1" applyAlignment="1">
      <alignment horizontal="center"/>
    </xf>
    <xf numFmtId="0" fontId="1" fillId="0" borderId="0" xfId="0" applyFont="1" applyAlignment="1">
      <alignment horizontal="right"/>
    </xf>
    <xf numFmtId="0" fontId="12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180" fontId="1" fillId="0" borderId="0" xfId="0" applyNumberFormat="1" applyFont="1" applyBorder="1" applyAlignment="1">
      <alignment horizontal="center"/>
    </xf>
    <xf numFmtId="0" fontId="17" fillId="0" borderId="14" xfId="0" applyFont="1" applyBorder="1" applyAlignment="1">
      <alignment horizontal="center"/>
    </xf>
    <xf numFmtId="0" fontId="0" fillId="0" borderId="14" xfId="52" applyBorder="1" applyAlignment="1">
      <alignment horizontal="center"/>
      <protection/>
    </xf>
    <xf numFmtId="0" fontId="5" fillId="33" borderId="12" xfId="52" applyFont="1" applyFill="1" applyBorder="1" applyAlignment="1">
      <alignment horizontal="center" vertical="center" wrapText="1"/>
      <protection/>
    </xf>
    <xf numFmtId="0" fontId="5" fillId="33" borderId="13" xfId="52" applyFont="1" applyFill="1" applyBorder="1" applyAlignment="1">
      <alignment horizontal="center" vertical="center" wrapText="1"/>
      <protection/>
    </xf>
    <xf numFmtId="0" fontId="0" fillId="33" borderId="11" xfId="52" applyFill="1" applyBorder="1" applyAlignment="1">
      <alignment horizontal="center" vertical="center" wrapText="1"/>
      <protection/>
    </xf>
    <xf numFmtId="0" fontId="5" fillId="0" borderId="12" xfId="52" applyFont="1" applyBorder="1" applyAlignment="1">
      <alignment horizontal="center" vertical="center" wrapText="1"/>
      <protection/>
    </xf>
    <xf numFmtId="0" fontId="5" fillId="0" borderId="13" xfId="52" applyFont="1" applyBorder="1" applyAlignment="1">
      <alignment horizontal="center" vertical="center" wrapText="1"/>
      <protection/>
    </xf>
    <xf numFmtId="0" fontId="0" fillId="0" borderId="11" xfId="52" applyBorder="1" applyAlignment="1">
      <alignment horizontal="center" vertical="center" wrapText="1"/>
      <protection/>
    </xf>
    <xf numFmtId="0" fontId="5" fillId="33" borderId="12" xfId="52" applyFont="1" applyFill="1" applyBorder="1" applyAlignment="1">
      <alignment horizontal="center" vertical="center"/>
      <protection/>
    </xf>
    <xf numFmtId="0" fontId="5" fillId="33" borderId="13" xfId="52" applyFont="1" applyFill="1" applyBorder="1" applyAlignment="1">
      <alignment horizontal="center" vertical="center"/>
      <protection/>
    </xf>
    <xf numFmtId="0" fontId="0" fillId="33" borderId="11" xfId="52" applyFill="1" applyBorder="1" applyAlignment="1">
      <alignment horizontal="center" vertical="center"/>
      <protection/>
    </xf>
    <xf numFmtId="0" fontId="5" fillId="33" borderId="18" xfId="52" applyFont="1" applyFill="1" applyBorder="1" applyAlignment="1">
      <alignment horizontal="center" vertical="center" wrapText="1"/>
      <protection/>
    </xf>
    <xf numFmtId="0" fontId="5" fillId="0" borderId="12" xfId="52" applyFont="1" applyBorder="1" applyAlignment="1">
      <alignment horizontal="center" vertical="center"/>
      <protection/>
    </xf>
    <xf numFmtId="0" fontId="5" fillId="0" borderId="13" xfId="52" applyFont="1" applyBorder="1" applyAlignment="1">
      <alignment horizontal="center" vertical="center"/>
      <protection/>
    </xf>
    <xf numFmtId="0" fontId="0" fillId="0" borderId="11" xfId="52" applyBorder="1" applyAlignment="1">
      <alignment horizontal="center" vertical="center"/>
      <protection/>
    </xf>
    <xf numFmtId="0" fontId="5" fillId="0" borderId="18" xfId="52" applyFont="1" applyBorder="1" applyAlignment="1">
      <alignment horizontal="center" vertical="center" wrapText="1"/>
      <protection/>
    </xf>
    <xf numFmtId="0" fontId="18" fillId="0" borderId="12" xfId="52" applyFont="1" applyBorder="1" applyAlignment="1">
      <alignment horizontal="center" vertical="center" wrapText="1"/>
      <protection/>
    </xf>
    <xf numFmtId="0" fontId="18" fillId="0" borderId="13" xfId="52" applyFont="1" applyBorder="1" applyAlignment="1">
      <alignment horizontal="center" vertical="center" wrapText="1"/>
      <protection/>
    </xf>
    <xf numFmtId="0" fontId="0" fillId="0" borderId="13" xfId="52" applyBorder="1" applyAlignment="1">
      <alignment horizontal="center" vertical="center" wrapText="1"/>
      <protection/>
    </xf>
    <xf numFmtId="0" fontId="6" fillId="33" borderId="19" xfId="52" applyFont="1" applyFill="1" applyBorder="1" applyAlignment="1">
      <alignment horizontal="center" vertical="center"/>
      <protection/>
    </xf>
    <xf numFmtId="0" fontId="6" fillId="33" borderId="17" xfId="52" applyFont="1" applyFill="1" applyBorder="1" applyAlignment="1">
      <alignment horizontal="center" vertical="center"/>
      <protection/>
    </xf>
    <xf numFmtId="0" fontId="6" fillId="0" borderId="19" xfId="52" applyFont="1" applyBorder="1" applyAlignment="1">
      <alignment horizontal="center" vertical="center"/>
      <protection/>
    </xf>
    <xf numFmtId="0" fontId="6" fillId="0" borderId="17" xfId="52" applyFont="1" applyBorder="1" applyAlignment="1">
      <alignment horizontal="center" vertical="center"/>
      <protection/>
    </xf>
    <xf numFmtId="0" fontId="0" fillId="0" borderId="0" xfId="52" applyAlignment="1">
      <alignment horizontal="center"/>
      <protection/>
    </xf>
    <xf numFmtId="0" fontId="1" fillId="0" borderId="0" xfId="52" applyFont="1" applyAlignment="1">
      <alignment horizontal="left"/>
      <protection/>
    </xf>
    <xf numFmtId="0" fontId="0" fillId="0" borderId="14" xfId="52" applyBorder="1" applyAlignment="1">
      <alignment horizontal="left"/>
      <protection/>
    </xf>
    <xf numFmtId="0" fontId="1" fillId="0" borderId="0" xfId="52" applyFont="1" applyAlignment="1">
      <alignment horizontal="center"/>
      <protection/>
    </xf>
    <xf numFmtId="0" fontId="7" fillId="0" borderId="0" xfId="52" applyFont="1" applyAlignment="1">
      <alignment horizontal="center"/>
      <protection/>
    </xf>
    <xf numFmtId="0" fontId="11" fillId="0" borderId="0" xfId="52" applyFont="1" applyAlignment="1">
      <alignment horizontal="center" vertical="top" wrapText="1"/>
      <protection/>
    </xf>
    <xf numFmtId="0" fontId="19" fillId="0" borderId="0" xfId="52" applyFont="1" applyAlignment="1">
      <alignment horizontal="center"/>
      <protection/>
    </xf>
    <xf numFmtId="0" fontId="3" fillId="0" borderId="0" xfId="52" applyFont="1" applyAlignment="1">
      <alignment horizontal="center"/>
      <protection/>
    </xf>
    <xf numFmtId="0" fontId="2" fillId="0" borderId="14" xfId="52" applyFont="1" applyBorder="1" applyAlignment="1">
      <alignment horizont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209550</xdr:rowOff>
    </xdr:from>
    <xdr:to>
      <xdr:col>1</xdr:col>
      <xdr:colOff>57150</xdr:colOff>
      <xdr:row>2</xdr:row>
      <xdr:rowOff>0</xdr:rowOff>
    </xdr:to>
    <xdr:pic>
      <xdr:nvPicPr>
        <xdr:cNvPr id="1" name="Imagen 2" descr="C:\Users\dramos\Desktop\INFORMACION PARA CAPACITACION DE AYTOS\logo_gob-0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209550"/>
          <a:ext cx="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0</xdr:row>
      <xdr:rowOff>0</xdr:rowOff>
    </xdr:from>
    <xdr:to>
      <xdr:col>3</xdr:col>
      <xdr:colOff>152400</xdr:colOff>
      <xdr:row>5</xdr:row>
      <xdr:rowOff>180975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0"/>
          <a:ext cx="2114550" cy="1514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35</xdr:row>
      <xdr:rowOff>209550</xdr:rowOff>
    </xdr:from>
    <xdr:to>
      <xdr:col>1</xdr:col>
      <xdr:colOff>57150</xdr:colOff>
      <xdr:row>37</xdr:row>
      <xdr:rowOff>0</xdr:rowOff>
    </xdr:to>
    <xdr:pic>
      <xdr:nvPicPr>
        <xdr:cNvPr id="3" name="Imagen 2" descr="C:\Users\dramos\Desktop\INFORMACION PARA CAPACITACION DE AYTOS\logo_gob-0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14325600"/>
          <a:ext cx="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35</xdr:row>
      <xdr:rowOff>38100</xdr:rowOff>
    </xdr:from>
    <xdr:to>
      <xdr:col>3</xdr:col>
      <xdr:colOff>152400</xdr:colOff>
      <xdr:row>40</xdr:row>
      <xdr:rowOff>219075</xdr:rowOff>
    </xdr:to>
    <xdr:pic>
      <xdr:nvPicPr>
        <xdr:cNvPr id="4" name="Imagen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14154150"/>
          <a:ext cx="2114550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72</xdr:row>
      <xdr:rowOff>161925</xdr:rowOff>
    </xdr:from>
    <xdr:to>
      <xdr:col>1</xdr:col>
      <xdr:colOff>57150</xdr:colOff>
      <xdr:row>73</xdr:row>
      <xdr:rowOff>209550</xdr:rowOff>
    </xdr:to>
    <xdr:pic>
      <xdr:nvPicPr>
        <xdr:cNvPr id="5" name="Imagen 2" descr="C:\Users\dramos\Desktop\INFORMACION PARA CAPACITACION DE AYTOS\logo_gob-0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28394025"/>
          <a:ext cx="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72</xdr:row>
      <xdr:rowOff>38100</xdr:rowOff>
    </xdr:from>
    <xdr:to>
      <xdr:col>3</xdr:col>
      <xdr:colOff>152400</xdr:colOff>
      <xdr:row>77</xdr:row>
      <xdr:rowOff>219075</xdr:rowOff>
    </xdr:to>
    <xdr:pic>
      <xdr:nvPicPr>
        <xdr:cNvPr id="6" name="Imagen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28270200"/>
          <a:ext cx="2114550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108</xdr:row>
      <xdr:rowOff>161925</xdr:rowOff>
    </xdr:from>
    <xdr:to>
      <xdr:col>1</xdr:col>
      <xdr:colOff>57150</xdr:colOff>
      <xdr:row>109</xdr:row>
      <xdr:rowOff>209550</xdr:rowOff>
    </xdr:to>
    <xdr:pic>
      <xdr:nvPicPr>
        <xdr:cNvPr id="7" name="Imagen 2" descr="C:\Users\dramos\Desktop\INFORMACION PARA CAPACITACION DE AYTOS\logo_gob-0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42376725"/>
          <a:ext cx="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108</xdr:row>
      <xdr:rowOff>47625</xdr:rowOff>
    </xdr:from>
    <xdr:to>
      <xdr:col>3</xdr:col>
      <xdr:colOff>152400</xdr:colOff>
      <xdr:row>113</xdr:row>
      <xdr:rowOff>228600</xdr:rowOff>
    </xdr:to>
    <xdr:pic>
      <xdr:nvPicPr>
        <xdr:cNvPr id="8" name="Imagen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42262425"/>
          <a:ext cx="2114550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0</xdr:rowOff>
    </xdr:from>
    <xdr:to>
      <xdr:col>2</xdr:col>
      <xdr:colOff>447675</xdr:colOff>
      <xdr:row>5</xdr:row>
      <xdr:rowOff>180975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2114550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H143"/>
  <sheetViews>
    <sheetView showGridLines="0" zoomScale="80" zoomScaleNormal="80" zoomScaleSheetLayoutView="75" zoomScalePageLayoutView="0" workbookViewId="0" topLeftCell="A4">
      <selection activeCell="C7" sqref="C7"/>
    </sheetView>
  </sheetViews>
  <sheetFormatPr defaultColWidth="11.421875" defaultRowHeight="12.75"/>
  <cols>
    <col min="1" max="1" width="8.57421875" style="0" customWidth="1"/>
    <col min="2" max="2" width="12.8515625" style="0" customWidth="1"/>
    <col min="3" max="3" width="17.140625" style="0" customWidth="1"/>
    <col min="4" max="4" width="41.140625" style="0" customWidth="1"/>
    <col min="5" max="5" width="14.00390625" style="0" customWidth="1"/>
    <col min="6" max="6" width="6.28125" style="0" customWidth="1"/>
    <col min="7" max="7" width="9.8515625" style="0" customWidth="1"/>
    <col min="8" max="8" width="9.57421875" style="0" customWidth="1"/>
    <col min="9" max="9" width="12.421875" style="0" customWidth="1"/>
    <col min="10" max="10" width="11.00390625" style="0" customWidth="1"/>
    <col min="11" max="11" width="10.28125" style="0" customWidth="1"/>
    <col min="12" max="12" width="10.7109375" style="0" customWidth="1"/>
    <col min="13" max="13" width="8.8515625" style="0" customWidth="1"/>
    <col min="14" max="16" width="10.28125" style="0" customWidth="1"/>
    <col min="17" max="17" width="8.8515625" style="0" customWidth="1"/>
    <col min="18" max="18" width="10.28125" style="0" customWidth="1"/>
    <col min="19" max="20" width="8.8515625" style="0" customWidth="1"/>
    <col min="21" max="21" width="8.28125" style="0" customWidth="1"/>
    <col min="22" max="22" width="10.28125" style="0" customWidth="1"/>
    <col min="23" max="23" width="9.00390625" style="0" customWidth="1"/>
    <col min="24" max="24" width="10.28125" style="0" customWidth="1"/>
    <col min="25" max="25" width="8.8515625" style="0" customWidth="1"/>
    <col min="26" max="26" width="9.00390625" style="0" customWidth="1"/>
    <col min="27" max="27" width="8.421875" style="0" customWidth="1"/>
    <col min="28" max="29" width="7.421875" style="0" customWidth="1"/>
    <col min="30" max="30" width="9.00390625" style="0" customWidth="1"/>
    <col min="31" max="32" width="6.28125" style="0" customWidth="1"/>
    <col min="33" max="33" width="7.421875" style="0" customWidth="1"/>
  </cols>
  <sheetData>
    <row r="1" spans="2:33" s="37" customFormat="1" ht="21" customHeight="1">
      <c r="B1" s="151" t="s">
        <v>45</v>
      </c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  <c r="X1" s="151"/>
      <c r="Y1" s="151"/>
      <c r="Z1" s="151"/>
      <c r="AA1" s="151"/>
      <c r="AB1" s="151"/>
      <c r="AC1" s="151"/>
      <c r="AD1" s="151"/>
      <c r="AE1" s="151"/>
      <c r="AF1" s="151"/>
      <c r="AG1" s="151"/>
    </row>
    <row r="2" spans="2:21" s="37" customFormat="1" ht="21" customHeight="1">
      <c r="B2" s="11"/>
      <c r="C2" s="11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</row>
    <row r="3" spans="2:33" s="37" customFormat="1" ht="21" customHeight="1">
      <c r="B3" s="151" t="s">
        <v>50</v>
      </c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1"/>
      <c r="AA3" s="151"/>
      <c r="AB3" s="151"/>
      <c r="AC3" s="151"/>
      <c r="AD3" s="151"/>
      <c r="AE3" s="151"/>
      <c r="AF3" s="151"/>
      <c r="AG3" s="151"/>
    </row>
    <row r="4" spans="2:33" s="37" customFormat="1" ht="21" customHeight="1">
      <c r="B4" s="152" t="s">
        <v>44</v>
      </c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2"/>
      <c r="X4" s="152"/>
      <c r="Y4" s="152"/>
      <c r="Z4" s="152"/>
      <c r="AA4" s="152"/>
      <c r="AB4" s="152"/>
      <c r="AC4" s="152"/>
      <c r="AD4" s="152"/>
      <c r="AE4" s="152"/>
      <c r="AF4" s="152"/>
      <c r="AG4" s="152"/>
    </row>
    <row r="5" spans="2:21" s="37" customFormat="1" ht="21" customHeight="1">
      <c r="B5" s="153"/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53"/>
      <c r="O5" s="153"/>
      <c r="P5" s="153"/>
      <c r="Q5" s="153"/>
      <c r="R5" s="153"/>
      <c r="S5" s="153"/>
      <c r="T5" s="153"/>
      <c r="U5" s="153"/>
    </row>
    <row r="6" spans="2:21" s="37" customFormat="1" ht="21" customHeight="1">
      <c r="B6" s="38"/>
      <c r="C6" s="38"/>
      <c r="D6" s="38"/>
      <c r="E6" s="38"/>
      <c r="F6" s="38"/>
      <c r="G6" s="10"/>
      <c r="H6" s="154"/>
      <c r="I6" s="154"/>
      <c r="J6" s="154"/>
      <c r="K6" s="3"/>
      <c r="L6" s="38" t="s">
        <v>25</v>
      </c>
      <c r="M6" s="155" t="s">
        <v>36</v>
      </c>
      <c r="N6" s="155"/>
      <c r="O6" s="155"/>
      <c r="P6" s="44" t="s">
        <v>26</v>
      </c>
      <c r="Q6" s="155" t="s">
        <v>46</v>
      </c>
      <c r="R6" s="155"/>
      <c r="S6" s="45" t="s">
        <v>25</v>
      </c>
      <c r="T6" s="63">
        <v>2022</v>
      </c>
      <c r="U6" s="48"/>
    </row>
    <row r="7" s="37" customFormat="1" ht="21" customHeight="1"/>
    <row r="8" spans="2:33" s="37" customFormat="1" ht="21" customHeight="1">
      <c r="B8" s="143" t="s">
        <v>28</v>
      </c>
      <c r="C8" s="143"/>
      <c r="D8" s="39" t="s">
        <v>47</v>
      </c>
      <c r="E8" s="39"/>
      <c r="F8" s="39"/>
      <c r="G8" s="39"/>
      <c r="H8" s="39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Z8" s="144" t="s">
        <v>29</v>
      </c>
      <c r="AA8" s="144"/>
      <c r="AB8" s="144"/>
      <c r="AC8" s="144"/>
      <c r="AD8" s="145" t="s">
        <v>51</v>
      </c>
      <c r="AE8" s="145"/>
      <c r="AF8" s="145"/>
      <c r="AG8" s="145"/>
    </row>
    <row r="9" spans="2:9" s="37" customFormat="1" ht="21" customHeight="1">
      <c r="B9" s="17" t="s">
        <v>35</v>
      </c>
      <c r="C9" s="146" t="s">
        <v>48</v>
      </c>
      <c r="D9" s="147"/>
      <c r="E9" s="147"/>
      <c r="F9" s="147"/>
      <c r="G9" s="147"/>
      <c r="H9" s="147"/>
      <c r="I9" s="59"/>
    </row>
    <row r="10" spans="2:34" s="37" customFormat="1" ht="21" customHeight="1">
      <c r="B10" s="143" t="s">
        <v>30</v>
      </c>
      <c r="C10" s="143"/>
      <c r="D10" s="148" t="s">
        <v>49</v>
      </c>
      <c r="E10" s="148"/>
      <c r="F10" s="148"/>
      <c r="G10" s="148"/>
      <c r="H10" s="148"/>
      <c r="I10" s="60"/>
      <c r="O10" s="46" t="s">
        <v>31</v>
      </c>
      <c r="P10" s="47"/>
      <c r="Q10" s="145" t="s">
        <v>58</v>
      </c>
      <c r="R10" s="149"/>
      <c r="S10" s="149"/>
      <c r="T10" s="149"/>
      <c r="U10" s="149"/>
      <c r="V10" s="149"/>
      <c r="W10" s="149"/>
      <c r="X10" s="149"/>
      <c r="Y10" s="149"/>
      <c r="Z10" s="149"/>
      <c r="AB10" s="150" t="s">
        <v>23</v>
      </c>
      <c r="AC10" s="150"/>
      <c r="AD10" s="150"/>
      <c r="AE10" s="41">
        <v>1</v>
      </c>
      <c r="AF10" s="2" t="s">
        <v>10</v>
      </c>
      <c r="AG10" s="41">
        <v>4</v>
      </c>
      <c r="AH10" s="43"/>
    </row>
    <row r="11" spans="5:6" ht="21" customHeight="1">
      <c r="E11" s="1"/>
      <c r="F11" s="1"/>
    </row>
    <row r="12" spans="2:33" s="4" customFormat="1" ht="46.5" customHeight="1">
      <c r="B12" s="130" t="s">
        <v>16</v>
      </c>
      <c r="C12" s="50" t="s">
        <v>20</v>
      </c>
      <c r="D12" s="50" t="s">
        <v>0</v>
      </c>
      <c r="E12" s="50" t="s">
        <v>2</v>
      </c>
      <c r="F12" s="51" t="s">
        <v>21</v>
      </c>
      <c r="G12" s="116" t="s">
        <v>11</v>
      </c>
      <c r="H12" s="134"/>
      <c r="I12" s="72" t="s">
        <v>41</v>
      </c>
      <c r="J12" s="135" t="s">
        <v>32</v>
      </c>
      <c r="K12" s="136"/>
      <c r="L12" s="136"/>
      <c r="M12" s="136"/>
      <c r="N12" s="136"/>
      <c r="O12" s="136"/>
      <c r="P12" s="116" t="s">
        <v>33</v>
      </c>
      <c r="Q12" s="137"/>
      <c r="R12" s="137"/>
      <c r="S12" s="137"/>
      <c r="T12" s="137"/>
      <c r="U12" s="137"/>
      <c r="V12" s="116" t="s">
        <v>43</v>
      </c>
      <c r="W12" s="137"/>
      <c r="X12" s="137"/>
      <c r="Y12" s="137"/>
      <c r="Z12" s="137"/>
      <c r="AA12" s="137"/>
      <c r="AB12" s="138" t="s">
        <v>7</v>
      </c>
      <c r="AC12" s="139"/>
      <c r="AD12" s="61" t="s">
        <v>27</v>
      </c>
      <c r="AE12" s="116" t="s">
        <v>14</v>
      </c>
      <c r="AF12" s="117"/>
      <c r="AG12" s="118" t="s">
        <v>57</v>
      </c>
    </row>
    <row r="13" spans="2:33" s="4" customFormat="1" ht="10.5" customHeight="1">
      <c r="B13" s="131"/>
      <c r="C13" s="52"/>
      <c r="D13" s="53"/>
      <c r="E13" s="53"/>
      <c r="F13" s="54"/>
      <c r="G13" s="55"/>
      <c r="H13" s="56"/>
      <c r="I13" s="56"/>
      <c r="J13" s="110" t="s">
        <v>4</v>
      </c>
      <c r="K13" s="113" t="s">
        <v>38</v>
      </c>
      <c r="L13" s="123" t="s">
        <v>56</v>
      </c>
      <c r="M13" s="123" t="s">
        <v>37</v>
      </c>
      <c r="N13" s="123" t="s">
        <v>40</v>
      </c>
      <c r="O13" s="123" t="s">
        <v>39</v>
      </c>
      <c r="P13" s="126" t="s">
        <v>4</v>
      </c>
      <c r="Q13" s="129" t="s">
        <v>38</v>
      </c>
      <c r="R13" s="140" t="s">
        <v>56</v>
      </c>
      <c r="S13" s="140" t="s">
        <v>37</v>
      </c>
      <c r="T13" s="140" t="s">
        <v>40</v>
      </c>
      <c r="U13" s="140" t="s">
        <v>39</v>
      </c>
      <c r="V13" s="110" t="s">
        <v>4</v>
      </c>
      <c r="W13" s="113" t="s">
        <v>38</v>
      </c>
      <c r="X13" s="113" t="s">
        <v>56</v>
      </c>
      <c r="Y13" s="113" t="s">
        <v>37</v>
      </c>
      <c r="Z13" s="113" t="s">
        <v>40</v>
      </c>
      <c r="AA13" s="113" t="s">
        <v>39</v>
      </c>
      <c r="AB13" s="49"/>
      <c r="AC13" s="49"/>
      <c r="AD13" s="49"/>
      <c r="AE13" s="49"/>
      <c r="AF13" s="49"/>
      <c r="AG13" s="119"/>
    </row>
    <row r="14" spans="2:33" s="5" customFormat="1" ht="14.25" customHeight="1">
      <c r="B14" s="132"/>
      <c r="C14" s="53" t="s">
        <v>24</v>
      </c>
      <c r="D14" s="53" t="s">
        <v>1</v>
      </c>
      <c r="E14" s="53" t="s">
        <v>3</v>
      </c>
      <c r="F14" s="53" t="s">
        <v>22</v>
      </c>
      <c r="G14" s="53" t="s">
        <v>12</v>
      </c>
      <c r="H14" s="53" t="s">
        <v>13</v>
      </c>
      <c r="I14" s="53" t="s">
        <v>42</v>
      </c>
      <c r="J14" s="111"/>
      <c r="K14" s="111"/>
      <c r="L14" s="124"/>
      <c r="M14" s="124"/>
      <c r="N14" s="124" t="s">
        <v>34</v>
      </c>
      <c r="O14" s="124"/>
      <c r="P14" s="127"/>
      <c r="Q14" s="127"/>
      <c r="R14" s="141"/>
      <c r="S14" s="141"/>
      <c r="T14" s="141" t="s">
        <v>34</v>
      </c>
      <c r="U14" s="141"/>
      <c r="V14" s="111"/>
      <c r="W14" s="114"/>
      <c r="X14" s="114"/>
      <c r="Y14" s="114"/>
      <c r="Z14" s="114"/>
      <c r="AA14" s="114"/>
      <c r="AB14" s="105" t="s">
        <v>5</v>
      </c>
      <c r="AC14" s="105" t="s">
        <v>6</v>
      </c>
      <c r="AD14" s="105" t="s">
        <v>6</v>
      </c>
      <c r="AE14" s="105" t="s">
        <v>8</v>
      </c>
      <c r="AF14" s="105" t="s">
        <v>9</v>
      </c>
      <c r="AG14" s="120"/>
    </row>
    <row r="15" spans="2:33" s="4" customFormat="1" ht="16.5" customHeight="1">
      <c r="B15" s="133"/>
      <c r="C15" s="57" t="s">
        <v>19</v>
      </c>
      <c r="D15" s="58"/>
      <c r="E15" s="58"/>
      <c r="F15" s="58"/>
      <c r="G15" s="57" t="s">
        <v>15</v>
      </c>
      <c r="H15" s="57" t="s">
        <v>15</v>
      </c>
      <c r="I15" s="57"/>
      <c r="J15" s="122"/>
      <c r="K15" s="122"/>
      <c r="L15" s="125"/>
      <c r="M15" s="125"/>
      <c r="N15" s="125"/>
      <c r="O15" s="125"/>
      <c r="P15" s="128"/>
      <c r="Q15" s="128"/>
      <c r="R15" s="142"/>
      <c r="S15" s="142"/>
      <c r="T15" s="142"/>
      <c r="U15" s="142"/>
      <c r="V15" s="112"/>
      <c r="W15" s="115"/>
      <c r="X15" s="115"/>
      <c r="Y15" s="115"/>
      <c r="Z15" s="115"/>
      <c r="AA15" s="115"/>
      <c r="AB15" s="106"/>
      <c r="AC15" s="106"/>
      <c r="AD15" s="107"/>
      <c r="AE15" s="106"/>
      <c r="AF15" s="106"/>
      <c r="AG15" s="121"/>
    </row>
    <row r="16" spans="2:33" s="12" customFormat="1" ht="21" customHeight="1">
      <c r="B16" s="22"/>
      <c r="C16" s="22"/>
      <c r="D16" s="25"/>
      <c r="E16" s="22"/>
      <c r="F16" s="22"/>
      <c r="G16" s="19"/>
      <c r="H16" s="19"/>
      <c r="I16" s="62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2"/>
      <c r="AC16" s="28"/>
      <c r="AD16" s="28"/>
      <c r="AE16" s="31"/>
      <c r="AF16" s="31"/>
      <c r="AG16" s="34"/>
    </row>
    <row r="17" spans="2:33" s="9" customFormat="1" ht="66" customHeight="1">
      <c r="B17" s="65" t="s">
        <v>53</v>
      </c>
      <c r="C17" s="65" t="s">
        <v>54</v>
      </c>
      <c r="D17" s="65" t="s">
        <v>52</v>
      </c>
      <c r="E17" s="65" t="s">
        <v>71</v>
      </c>
      <c r="F17" s="64" t="s">
        <v>55</v>
      </c>
      <c r="G17" s="66">
        <v>44690</v>
      </c>
      <c r="H17" s="66">
        <v>44749</v>
      </c>
      <c r="I17" s="67">
        <v>0</v>
      </c>
      <c r="J17" s="68">
        <f>K17+L17+M17+N17+O17</f>
        <v>1168661.04</v>
      </c>
      <c r="K17" s="68">
        <v>0</v>
      </c>
      <c r="L17" s="68">
        <v>1168661.04</v>
      </c>
      <c r="M17" s="68">
        <v>0</v>
      </c>
      <c r="N17" s="68">
        <v>0</v>
      </c>
      <c r="O17" s="68">
        <v>0</v>
      </c>
      <c r="P17" s="68">
        <f>Q17+R17+S17+T17+U17</f>
        <v>746294.47</v>
      </c>
      <c r="Q17" s="68">
        <v>0</v>
      </c>
      <c r="R17" s="68">
        <v>746294.47</v>
      </c>
      <c r="S17" s="68">
        <v>0</v>
      </c>
      <c r="T17" s="68">
        <v>0</v>
      </c>
      <c r="U17" s="68">
        <v>0</v>
      </c>
      <c r="V17" s="68">
        <f>W17+X17+Y17+Z17+AA17</f>
        <v>422366.57000000007</v>
      </c>
      <c r="W17" s="68">
        <v>0</v>
      </c>
      <c r="X17" s="68">
        <f>L17-R17</f>
        <v>422366.57000000007</v>
      </c>
      <c r="Y17" s="68">
        <v>0</v>
      </c>
      <c r="Z17" s="68">
        <v>0</v>
      </c>
      <c r="AA17" s="68">
        <v>0</v>
      </c>
      <c r="AB17" s="64" t="s">
        <v>90</v>
      </c>
      <c r="AC17" s="74">
        <v>620</v>
      </c>
      <c r="AD17" s="74">
        <f>AC17*0.5</f>
        <v>310</v>
      </c>
      <c r="AE17" s="75">
        <v>0.5</v>
      </c>
      <c r="AF17" s="76">
        <f>(R17*100)/L17</f>
        <v>63.85893295458878</v>
      </c>
      <c r="AG17" s="35"/>
    </row>
    <row r="18" spans="2:33" s="13" customFormat="1" ht="21" customHeight="1">
      <c r="B18" s="23"/>
      <c r="C18" s="23"/>
      <c r="D18" s="65"/>
      <c r="E18" s="23"/>
      <c r="F18" s="23"/>
      <c r="G18" s="20"/>
      <c r="H18" s="20"/>
      <c r="I18" s="67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4"/>
      <c r="AC18" s="74"/>
      <c r="AD18" s="74"/>
      <c r="AE18" s="75"/>
      <c r="AF18" s="76"/>
      <c r="AG18" s="35"/>
    </row>
    <row r="19" spans="2:33" s="13" customFormat="1" ht="66" customHeight="1">
      <c r="B19" s="65" t="s">
        <v>59</v>
      </c>
      <c r="C19" s="65" t="s">
        <v>63</v>
      </c>
      <c r="D19" s="65" t="s">
        <v>65</v>
      </c>
      <c r="E19" s="65" t="s">
        <v>70</v>
      </c>
      <c r="F19" s="64" t="s">
        <v>55</v>
      </c>
      <c r="G19" s="66">
        <v>44690</v>
      </c>
      <c r="H19" s="66">
        <v>44749</v>
      </c>
      <c r="I19" s="67">
        <v>0</v>
      </c>
      <c r="J19" s="68">
        <f>K19+L19+M19+N19+O19</f>
        <v>1397753.25</v>
      </c>
      <c r="K19" s="68">
        <v>0</v>
      </c>
      <c r="L19" s="68">
        <v>1397753.25</v>
      </c>
      <c r="M19" s="68">
        <v>0</v>
      </c>
      <c r="N19" s="68">
        <v>0</v>
      </c>
      <c r="O19" s="68">
        <v>0</v>
      </c>
      <c r="P19" s="68">
        <f>Q19+R19+S19+T19+U19</f>
        <v>890060.79</v>
      </c>
      <c r="Q19" s="68">
        <v>0</v>
      </c>
      <c r="R19" s="68">
        <v>890060.79</v>
      </c>
      <c r="S19" s="68">
        <v>0</v>
      </c>
      <c r="T19" s="68">
        <v>0</v>
      </c>
      <c r="U19" s="68">
        <v>0</v>
      </c>
      <c r="V19" s="68">
        <f>W19+X19+Y19+Z19+AA19</f>
        <v>507692.45999999996</v>
      </c>
      <c r="W19" s="68">
        <v>0</v>
      </c>
      <c r="X19" s="68">
        <f>L19-R19</f>
        <v>507692.45999999996</v>
      </c>
      <c r="Y19" s="68">
        <v>0</v>
      </c>
      <c r="Z19" s="68">
        <v>0</v>
      </c>
      <c r="AA19" s="68">
        <v>0</v>
      </c>
      <c r="AB19" s="64" t="s">
        <v>90</v>
      </c>
      <c r="AC19" s="74">
        <v>236</v>
      </c>
      <c r="AD19" s="74">
        <f>AC19*0.5</f>
        <v>118</v>
      </c>
      <c r="AE19" s="75">
        <v>0.5</v>
      </c>
      <c r="AF19" s="76">
        <f>(R19*100)/L19</f>
        <v>63.67796247299014</v>
      </c>
      <c r="AG19" s="35"/>
    </row>
    <row r="20" spans="2:33" s="13" customFormat="1" ht="21" customHeight="1">
      <c r="B20" s="23"/>
      <c r="C20" s="23"/>
      <c r="D20" s="65"/>
      <c r="E20" s="23"/>
      <c r="F20" s="23"/>
      <c r="G20" s="20"/>
      <c r="H20" s="20"/>
      <c r="I20" s="67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4"/>
      <c r="AC20" s="74"/>
      <c r="AD20" s="74"/>
      <c r="AE20" s="75"/>
      <c r="AF20" s="76"/>
      <c r="AG20" s="35"/>
    </row>
    <row r="21" spans="2:33" s="13" customFormat="1" ht="66" customHeight="1">
      <c r="B21" s="65" t="s">
        <v>60</v>
      </c>
      <c r="C21" s="65" t="s">
        <v>64</v>
      </c>
      <c r="D21" s="65" t="s">
        <v>66</v>
      </c>
      <c r="E21" s="65" t="s">
        <v>69</v>
      </c>
      <c r="F21" s="64" t="s">
        <v>55</v>
      </c>
      <c r="G21" s="66">
        <v>44690</v>
      </c>
      <c r="H21" s="66">
        <v>44749</v>
      </c>
      <c r="I21" s="67">
        <v>0</v>
      </c>
      <c r="J21" s="68">
        <f>K21+L21+M21+N21+O21</f>
        <v>737611.77</v>
      </c>
      <c r="K21" s="68">
        <v>0</v>
      </c>
      <c r="L21" s="68">
        <v>737611.77</v>
      </c>
      <c r="M21" s="68">
        <v>0</v>
      </c>
      <c r="N21" s="68">
        <v>0</v>
      </c>
      <c r="O21" s="68">
        <v>0</v>
      </c>
      <c r="P21" s="68">
        <f>Q21+R21+S21+T21+U21</f>
        <v>483674.27</v>
      </c>
      <c r="Q21" s="68">
        <v>0</v>
      </c>
      <c r="R21" s="68">
        <v>483674.27</v>
      </c>
      <c r="S21" s="68">
        <v>0</v>
      </c>
      <c r="T21" s="68">
        <v>0</v>
      </c>
      <c r="U21" s="68">
        <v>0</v>
      </c>
      <c r="V21" s="68">
        <f>W21+X21+Y21+Z21+AA21</f>
        <v>253937.5</v>
      </c>
      <c r="W21" s="68">
        <v>0</v>
      </c>
      <c r="X21" s="68">
        <f>L21-R21</f>
        <v>253937.5</v>
      </c>
      <c r="Y21" s="68">
        <v>0</v>
      </c>
      <c r="Z21" s="68">
        <v>0</v>
      </c>
      <c r="AA21" s="68">
        <v>0</v>
      </c>
      <c r="AB21" s="64" t="s">
        <v>90</v>
      </c>
      <c r="AC21" s="74">
        <v>158</v>
      </c>
      <c r="AD21" s="74">
        <f>AC21*0.5</f>
        <v>79</v>
      </c>
      <c r="AE21" s="75">
        <v>0.5</v>
      </c>
      <c r="AF21" s="76">
        <f>(R21*100)/L21</f>
        <v>65.57301410740774</v>
      </c>
      <c r="AG21" s="35"/>
    </row>
    <row r="22" spans="2:33" s="13" customFormat="1" ht="21" customHeight="1">
      <c r="B22" s="23"/>
      <c r="C22" s="23"/>
      <c r="D22" s="65"/>
      <c r="E22" s="23"/>
      <c r="F22" s="23"/>
      <c r="G22" s="20"/>
      <c r="H22" s="20"/>
      <c r="I22" s="67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4"/>
      <c r="AC22" s="74"/>
      <c r="AD22" s="74"/>
      <c r="AE22" s="75"/>
      <c r="AF22" s="76"/>
      <c r="AG22" s="35"/>
    </row>
    <row r="23" spans="2:33" s="13" customFormat="1" ht="66" customHeight="1">
      <c r="B23" s="65" t="s">
        <v>61</v>
      </c>
      <c r="C23" s="65" t="s">
        <v>64</v>
      </c>
      <c r="D23" s="65" t="s">
        <v>67</v>
      </c>
      <c r="E23" s="65" t="s">
        <v>69</v>
      </c>
      <c r="F23" s="64" t="s">
        <v>55</v>
      </c>
      <c r="G23" s="66">
        <v>44690</v>
      </c>
      <c r="H23" s="66">
        <v>44749</v>
      </c>
      <c r="I23" s="67">
        <v>0</v>
      </c>
      <c r="J23" s="68">
        <f>K23+L23+M23+N23+O23</f>
        <v>620977.9</v>
      </c>
      <c r="K23" s="68">
        <v>0</v>
      </c>
      <c r="L23" s="68">
        <v>620977.9</v>
      </c>
      <c r="M23" s="68">
        <v>0</v>
      </c>
      <c r="N23" s="68">
        <v>0</v>
      </c>
      <c r="O23" s="68">
        <v>0</v>
      </c>
      <c r="P23" s="68">
        <f>Q23+R23+S23+T23+U23</f>
        <v>188131.46</v>
      </c>
      <c r="Q23" s="68">
        <v>0</v>
      </c>
      <c r="R23" s="68">
        <v>188131.46</v>
      </c>
      <c r="S23" s="68">
        <v>0</v>
      </c>
      <c r="T23" s="68">
        <v>0</v>
      </c>
      <c r="U23" s="68">
        <v>0</v>
      </c>
      <c r="V23" s="68">
        <f>W23+X23+Y23+Z23+AA23</f>
        <v>432846.44000000006</v>
      </c>
      <c r="W23" s="68">
        <v>0</v>
      </c>
      <c r="X23" s="68">
        <f>L23-R23</f>
        <v>432846.44000000006</v>
      </c>
      <c r="Y23" s="68">
        <v>0</v>
      </c>
      <c r="Z23" s="68">
        <v>0</v>
      </c>
      <c r="AA23" s="68">
        <v>0</v>
      </c>
      <c r="AB23" s="64" t="s">
        <v>90</v>
      </c>
      <c r="AC23" s="74">
        <v>126</v>
      </c>
      <c r="AD23" s="74">
        <f>AC23*0.3</f>
        <v>37.8</v>
      </c>
      <c r="AE23" s="75">
        <v>0.3</v>
      </c>
      <c r="AF23" s="76">
        <f>(R23*100)/L23</f>
        <v>30.295999261809477</v>
      </c>
      <c r="AG23" s="35"/>
    </row>
    <row r="24" spans="2:33" s="13" customFormat="1" ht="21" customHeight="1">
      <c r="B24" s="23"/>
      <c r="C24" s="23"/>
      <c r="D24" s="65"/>
      <c r="E24" s="23"/>
      <c r="F24" s="23"/>
      <c r="G24" s="20"/>
      <c r="H24" s="20"/>
      <c r="I24" s="67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4"/>
      <c r="AC24" s="74"/>
      <c r="AD24" s="74"/>
      <c r="AE24" s="75"/>
      <c r="AF24" s="76"/>
      <c r="AG24" s="35"/>
    </row>
    <row r="25" spans="2:33" s="13" customFormat="1" ht="66" customHeight="1">
      <c r="B25" s="65" t="s">
        <v>62</v>
      </c>
      <c r="C25" s="65" t="s">
        <v>64</v>
      </c>
      <c r="D25" s="65" t="s">
        <v>68</v>
      </c>
      <c r="E25" s="65" t="s">
        <v>69</v>
      </c>
      <c r="F25" s="64" t="s">
        <v>55</v>
      </c>
      <c r="G25" s="66">
        <v>44690</v>
      </c>
      <c r="H25" s="66">
        <v>44749</v>
      </c>
      <c r="I25" s="67">
        <v>0</v>
      </c>
      <c r="J25" s="68">
        <f>K25+L25+M25+N25+O25</f>
        <v>304043.74</v>
      </c>
      <c r="K25" s="68">
        <v>0</v>
      </c>
      <c r="L25" s="68">
        <v>304043.74</v>
      </c>
      <c r="M25" s="68">
        <v>0</v>
      </c>
      <c r="N25" s="68">
        <v>0</v>
      </c>
      <c r="O25" s="68">
        <v>0</v>
      </c>
      <c r="P25" s="68">
        <f>Q25+R25+S25+T25+U25</f>
        <v>86147.28</v>
      </c>
      <c r="Q25" s="68">
        <v>0</v>
      </c>
      <c r="R25" s="68">
        <v>86147.28</v>
      </c>
      <c r="S25" s="68">
        <v>0</v>
      </c>
      <c r="T25" s="68">
        <v>0</v>
      </c>
      <c r="U25" s="68">
        <v>0</v>
      </c>
      <c r="V25" s="68">
        <f>W25+X25+Y25+Z25+AA25</f>
        <v>217896.46</v>
      </c>
      <c r="W25" s="68">
        <v>0</v>
      </c>
      <c r="X25" s="68">
        <f>L25-R25</f>
        <v>217896.46</v>
      </c>
      <c r="Y25" s="68">
        <v>0</v>
      </c>
      <c r="Z25" s="68">
        <v>0</v>
      </c>
      <c r="AA25" s="68">
        <v>0</v>
      </c>
      <c r="AB25" s="64" t="s">
        <v>90</v>
      </c>
      <c r="AC25" s="74">
        <v>73</v>
      </c>
      <c r="AD25" s="74">
        <f>AC25*0.3</f>
        <v>21.9</v>
      </c>
      <c r="AE25" s="75">
        <v>0.3</v>
      </c>
      <c r="AF25" s="76">
        <f>(R25*100)/L25</f>
        <v>28.3338443343711</v>
      </c>
      <c r="AG25" s="35"/>
    </row>
    <row r="26" spans="2:33" s="13" customFormat="1" ht="21" customHeight="1">
      <c r="B26" s="23"/>
      <c r="C26" s="23"/>
      <c r="D26" s="26"/>
      <c r="E26" s="23"/>
      <c r="F26" s="23"/>
      <c r="G26" s="20"/>
      <c r="H26" s="20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4"/>
      <c r="AC26" s="29"/>
      <c r="AD26" s="29"/>
      <c r="AE26" s="75"/>
      <c r="AF26" s="32"/>
      <c r="AG26" s="35"/>
    </row>
    <row r="27" spans="2:33" s="13" customFormat="1" ht="66" customHeight="1">
      <c r="B27" s="65" t="s">
        <v>92</v>
      </c>
      <c r="C27" s="65" t="s">
        <v>94</v>
      </c>
      <c r="D27" s="26" t="s">
        <v>96</v>
      </c>
      <c r="E27" s="65" t="s">
        <v>71</v>
      </c>
      <c r="F27" s="64" t="s">
        <v>55</v>
      </c>
      <c r="G27" s="66">
        <v>44697</v>
      </c>
      <c r="H27" s="66">
        <v>44756</v>
      </c>
      <c r="I27" s="68">
        <v>0</v>
      </c>
      <c r="J27" s="68">
        <f>K27+L27+M27+N27+O27</f>
        <v>927385.19</v>
      </c>
      <c r="K27" s="68">
        <v>0</v>
      </c>
      <c r="L27" s="68">
        <v>927385.19</v>
      </c>
      <c r="M27" s="68">
        <v>0</v>
      </c>
      <c r="N27" s="68">
        <v>0</v>
      </c>
      <c r="O27" s="68">
        <v>0</v>
      </c>
      <c r="P27" s="68">
        <f>Q27+R27+S27+U27+T27</f>
        <v>870215.95</v>
      </c>
      <c r="Q27" s="68">
        <v>0</v>
      </c>
      <c r="R27" s="68">
        <v>870215.95</v>
      </c>
      <c r="S27" s="68">
        <v>0</v>
      </c>
      <c r="T27" s="68">
        <v>0</v>
      </c>
      <c r="U27" s="68">
        <v>0</v>
      </c>
      <c r="V27" s="68">
        <f>W27+X27+Y27+Z27+AA27</f>
        <v>57169.23999999999</v>
      </c>
      <c r="W27" s="68">
        <v>0</v>
      </c>
      <c r="X27" s="68">
        <f>L27-R27</f>
        <v>57169.23999999999</v>
      </c>
      <c r="Y27" s="68">
        <v>0</v>
      </c>
      <c r="Z27" s="68">
        <v>0</v>
      </c>
      <c r="AA27" s="68">
        <v>0</v>
      </c>
      <c r="AB27" s="64" t="s">
        <v>90</v>
      </c>
      <c r="AC27" s="74">
        <v>294</v>
      </c>
      <c r="AD27" s="74">
        <f>AC27*0.9</f>
        <v>264.6</v>
      </c>
      <c r="AE27" s="75">
        <v>0.9</v>
      </c>
      <c r="AF27" s="76">
        <f>(R27*100)/L27</f>
        <v>93.83543746261465</v>
      </c>
      <c r="AG27" s="35"/>
    </row>
    <row r="28" spans="2:33" s="13" customFormat="1" ht="21" customHeight="1">
      <c r="B28" s="23"/>
      <c r="C28" s="23"/>
      <c r="D28" s="26"/>
      <c r="E28" s="23"/>
      <c r="F28" s="23"/>
      <c r="G28" s="20"/>
      <c r="H28" s="20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23"/>
      <c r="AC28" s="29"/>
      <c r="AD28" s="29"/>
      <c r="AE28" s="32"/>
      <c r="AF28" s="32"/>
      <c r="AG28" s="35"/>
    </row>
    <row r="29" spans="2:33" s="13" customFormat="1" ht="66" customHeight="1">
      <c r="B29" s="23"/>
      <c r="C29" s="23"/>
      <c r="D29" s="26"/>
      <c r="E29" s="23"/>
      <c r="F29" s="23"/>
      <c r="G29" s="20"/>
      <c r="H29" s="20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23"/>
      <c r="AC29" s="29"/>
      <c r="AD29" s="29"/>
      <c r="AE29" s="32"/>
      <c r="AF29" s="32"/>
      <c r="AG29" s="35"/>
    </row>
    <row r="30" spans="2:33" s="13" customFormat="1" ht="21" customHeight="1">
      <c r="B30" s="23"/>
      <c r="C30" s="23"/>
      <c r="D30" s="26"/>
      <c r="E30" s="23"/>
      <c r="F30" s="23"/>
      <c r="G30" s="20"/>
      <c r="H30" s="20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23"/>
      <c r="AC30" s="29"/>
      <c r="AD30" s="29"/>
      <c r="AE30" s="32"/>
      <c r="AF30" s="32"/>
      <c r="AG30" s="35"/>
    </row>
    <row r="31" spans="2:33" s="13" customFormat="1" ht="66" customHeight="1">
      <c r="B31" s="23"/>
      <c r="C31" s="23"/>
      <c r="D31" s="26"/>
      <c r="E31" s="23"/>
      <c r="F31" s="23"/>
      <c r="G31" s="20"/>
      <c r="H31" s="20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23"/>
      <c r="AC31" s="29"/>
      <c r="AD31" s="29"/>
      <c r="AE31" s="32"/>
      <c r="AF31" s="32"/>
      <c r="AG31" s="35"/>
    </row>
    <row r="32" spans="2:33" s="14" customFormat="1" ht="20.25" customHeight="1">
      <c r="B32" s="18"/>
      <c r="C32" s="18"/>
      <c r="D32" s="27"/>
      <c r="E32" s="18"/>
      <c r="F32" s="18"/>
      <c r="G32" s="21"/>
      <c r="H32" s="21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18"/>
      <c r="AC32" s="30"/>
      <c r="AD32" s="30"/>
      <c r="AE32" s="33"/>
      <c r="AF32" s="33"/>
      <c r="AG32" s="36"/>
    </row>
    <row r="33" spans="2:33" ht="25.5" customHeight="1">
      <c r="B33" s="6"/>
      <c r="C33" s="6"/>
      <c r="D33" s="6"/>
      <c r="E33" s="6"/>
      <c r="F33" s="108" t="s">
        <v>17</v>
      </c>
      <c r="G33" s="109"/>
      <c r="H33" s="109"/>
      <c r="I33" s="71">
        <f>SUM(I17:I32)</f>
        <v>0</v>
      </c>
      <c r="J33" s="71">
        <f aca="true" t="shared" si="0" ref="J33:AA33">SUM(J17:J32)</f>
        <v>5156432.890000001</v>
      </c>
      <c r="K33" s="71">
        <f t="shared" si="0"/>
        <v>0</v>
      </c>
      <c r="L33" s="71">
        <f t="shared" si="0"/>
        <v>5156432.890000001</v>
      </c>
      <c r="M33" s="71">
        <f t="shared" si="0"/>
        <v>0</v>
      </c>
      <c r="N33" s="71">
        <f t="shared" si="0"/>
        <v>0</v>
      </c>
      <c r="O33" s="71">
        <f t="shared" si="0"/>
        <v>0</v>
      </c>
      <c r="P33" s="71">
        <f t="shared" si="0"/>
        <v>3264524.2199999997</v>
      </c>
      <c r="Q33" s="71">
        <f t="shared" si="0"/>
        <v>0</v>
      </c>
      <c r="R33" s="71">
        <f t="shared" si="0"/>
        <v>3264524.2199999997</v>
      </c>
      <c r="S33" s="71">
        <f t="shared" si="0"/>
        <v>0</v>
      </c>
      <c r="T33" s="71">
        <f t="shared" si="0"/>
        <v>0</v>
      </c>
      <c r="U33" s="71">
        <f t="shared" si="0"/>
        <v>0</v>
      </c>
      <c r="V33" s="71">
        <f t="shared" si="0"/>
        <v>1891908.6700000002</v>
      </c>
      <c r="W33" s="71">
        <f t="shared" si="0"/>
        <v>0</v>
      </c>
      <c r="X33" s="71">
        <f t="shared" si="0"/>
        <v>1891908.6700000002</v>
      </c>
      <c r="Y33" s="71">
        <f t="shared" si="0"/>
        <v>0</v>
      </c>
      <c r="Z33" s="71">
        <f t="shared" si="0"/>
        <v>0</v>
      </c>
      <c r="AA33" s="71">
        <f t="shared" si="0"/>
        <v>0</v>
      </c>
      <c r="AB33" s="6"/>
      <c r="AC33" s="6"/>
      <c r="AD33" s="6"/>
      <c r="AE33" s="6"/>
      <c r="AF33" s="6"/>
      <c r="AG33" s="6"/>
    </row>
    <row r="34" spans="2:33" ht="25.5" customHeight="1">
      <c r="B34" s="7"/>
      <c r="C34" s="8"/>
      <c r="D34" s="8"/>
      <c r="E34" s="8"/>
      <c r="F34" s="9"/>
      <c r="G34" s="15"/>
      <c r="H34" s="16" t="s">
        <v>18</v>
      </c>
      <c r="I34" s="71">
        <f>I33</f>
        <v>0</v>
      </c>
      <c r="J34" s="71">
        <f aca="true" t="shared" si="1" ref="J34:AA35">J33</f>
        <v>5156432.890000001</v>
      </c>
      <c r="K34" s="71">
        <f t="shared" si="1"/>
        <v>0</v>
      </c>
      <c r="L34" s="71">
        <f t="shared" si="1"/>
        <v>5156432.890000001</v>
      </c>
      <c r="M34" s="71">
        <f t="shared" si="1"/>
        <v>0</v>
      </c>
      <c r="N34" s="71">
        <f t="shared" si="1"/>
        <v>0</v>
      </c>
      <c r="O34" s="71">
        <f t="shared" si="1"/>
        <v>0</v>
      </c>
      <c r="P34" s="71">
        <f t="shared" si="1"/>
        <v>3264524.2199999997</v>
      </c>
      <c r="Q34" s="71">
        <f t="shared" si="1"/>
        <v>0</v>
      </c>
      <c r="R34" s="71">
        <f t="shared" si="1"/>
        <v>3264524.2199999997</v>
      </c>
      <c r="S34" s="71">
        <f t="shared" si="1"/>
        <v>0</v>
      </c>
      <c r="T34" s="71">
        <f t="shared" si="1"/>
        <v>0</v>
      </c>
      <c r="U34" s="71">
        <f t="shared" si="1"/>
        <v>0</v>
      </c>
      <c r="V34" s="71">
        <f t="shared" si="1"/>
        <v>1891908.6700000002</v>
      </c>
      <c r="W34" s="71">
        <f t="shared" si="1"/>
        <v>0</v>
      </c>
      <c r="X34" s="71">
        <f t="shared" si="1"/>
        <v>1891908.6700000002</v>
      </c>
      <c r="Y34" s="71">
        <f t="shared" si="1"/>
        <v>0</v>
      </c>
      <c r="Z34" s="71">
        <f t="shared" si="1"/>
        <v>0</v>
      </c>
      <c r="AA34" s="71">
        <f t="shared" si="1"/>
        <v>0</v>
      </c>
      <c r="AB34" s="8"/>
      <c r="AC34" s="8"/>
      <c r="AD34" s="8"/>
      <c r="AE34" s="8"/>
      <c r="AF34" s="7"/>
      <c r="AG34" s="7"/>
    </row>
    <row r="35" spans="2:33" ht="25.5" customHeight="1">
      <c r="B35" s="7"/>
      <c r="C35" s="8"/>
      <c r="D35" s="8"/>
      <c r="E35" s="8"/>
      <c r="F35" s="9"/>
      <c r="G35" s="15"/>
      <c r="H35" s="16" t="s">
        <v>4</v>
      </c>
      <c r="I35" s="71">
        <f>I34</f>
        <v>0</v>
      </c>
      <c r="J35" s="71">
        <f t="shared" si="1"/>
        <v>5156432.890000001</v>
      </c>
      <c r="K35" s="71">
        <f t="shared" si="1"/>
        <v>0</v>
      </c>
      <c r="L35" s="71">
        <f t="shared" si="1"/>
        <v>5156432.890000001</v>
      </c>
      <c r="M35" s="71">
        <f t="shared" si="1"/>
        <v>0</v>
      </c>
      <c r="N35" s="71">
        <f t="shared" si="1"/>
        <v>0</v>
      </c>
      <c r="O35" s="71">
        <f t="shared" si="1"/>
        <v>0</v>
      </c>
      <c r="P35" s="71">
        <f t="shared" si="1"/>
        <v>3264524.2199999997</v>
      </c>
      <c r="Q35" s="71">
        <f t="shared" si="1"/>
        <v>0</v>
      </c>
      <c r="R35" s="71">
        <f t="shared" si="1"/>
        <v>3264524.2199999997</v>
      </c>
      <c r="S35" s="71">
        <f t="shared" si="1"/>
        <v>0</v>
      </c>
      <c r="T35" s="71">
        <f t="shared" si="1"/>
        <v>0</v>
      </c>
      <c r="U35" s="71">
        <f t="shared" si="1"/>
        <v>0</v>
      </c>
      <c r="V35" s="71">
        <f t="shared" si="1"/>
        <v>1891908.6700000002</v>
      </c>
      <c r="W35" s="71">
        <f t="shared" si="1"/>
        <v>0</v>
      </c>
      <c r="X35" s="71">
        <f t="shared" si="1"/>
        <v>1891908.6700000002</v>
      </c>
      <c r="Y35" s="71">
        <f t="shared" si="1"/>
        <v>0</v>
      </c>
      <c r="Z35" s="71">
        <f t="shared" si="1"/>
        <v>0</v>
      </c>
      <c r="AA35" s="71">
        <f t="shared" si="1"/>
        <v>0</v>
      </c>
      <c r="AB35" s="8"/>
      <c r="AC35" s="8"/>
      <c r="AD35" s="8"/>
      <c r="AE35" s="8"/>
      <c r="AF35" s="7"/>
      <c r="AG35" s="7"/>
    </row>
    <row r="36" spans="2:33" ht="20.25" customHeight="1">
      <c r="B36" s="151" t="s">
        <v>45</v>
      </c>
      <c r="C36" s="151"/>
      <c r="D36" s="151"/>
      <c r="E36" s="151"/>
      <c r="F36" s="151"/>
      <c r="G36" s="151"/>
      <c r="H36" s="151"/>
      <c r="I36" s="151"/>
      <c r="J36" s="151"/>
      <c r="K36" s="151"/>
      <c r="L36" s="151"/>
      <c r="M36" s="151"/>
      <c r="N36" s="151"/>
      <c r="O36" s="151"/>
      <c r="P36" s="151"/>
      <c r="Q36" s="151"/>
      <c r="R36" s="151"/>
      <c r="S36" s="151"/>
      <c r="T36" s="151"/>
      <c r="U36" s="151"/>
      <c r="V36" s="151"/>
      <c r="W36" s="151"/>
      <c r="X36" s="151"/>
      <c r="Y36" s="151"/>
      <c r="Z36" s="151"/>
      <c r="AA36" s="151"/>
      <c r="AB36" s="151"/>
      <c r="AC36" s="151"/>
      <c r="AD36" s="151"/>
      <c r="AE36" s="151"/>
      <c r="AF36" s="151"/>
      <c r="AG36" s="151"/>
    </row>
    <row r="37" spans="2:33" ht="20.25" customHeight="1">
      <c r="B37" s="11"/>
      <c r="C37" s="11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</row>
    <row r="38" spans="2:33" ht="20.25" customHeight="1">
      <c r="B38" s="151" t="s">
        <v>50</v>
      </c>
      <c r="C38" s="151"/>
      <c r="D38" s="151"/>
      <c r="E38" s="151"/>
      <c r="F38" s="151"/>
      <c r="G38" s="151"/>
      <c r="H38" s="151"/>
      <c r="I38" s="151"/>
      <c r="J38" s="151"/>
      <c r="K38" s="151"/>
      <c r="L38" s="151"/>
      <c r="M38" s="151"/>
      <c r="N38" s="151"/>
      <c r="O38" s="151"/>
      <c r="P38" s="151"/>
      <c r="Q38" s="151"/>
      <c r="R38" s="151"/>
      <c r="S38" s="151"/>
      <c r="T38" s="151"/>
      <c r="U38" s="151"/>
      <c r="V38" s="151"/>
      <c r="W38" s="151"/>
      <c r="X38" s="151"/>
      <c r="Y38" s="151"/>
      <c r="Z38" s="151"/>
      <c r="AA38" s="151"/>
      <c r="AB38" s="151"/>
      <c r="AC38" s="151"/>
      <c r="AD38" s="151"/>
      <c r="AE38" s="151"/>
      <c r="AF38" s="151"/>
      <c r="AG38" s="151"/>
    </row>
    <row r="39" spans="2:33" ht="20.25" customHeight="1">
      <c r="B39" s="152" t="s">
        <v>44</v>
      </c>
      <c r="C39" s="152"/>
      <c r="D39" s="152"/>
      <c r="E39" s="152"/>
      <c r="F39" s="152"/>
      <c r="G39" s="152"/>
      <c r="H39" s="152"/>
      <c r="I39" s="152"/>
      <c r="J39" s="152"/>
      <c r="K39" s="152"/>
      <c r="L39" s="152"/>
      <c r="M39" s="152"/>
      <c r="N39" s="152"/>
      <c r="O39" s="152"/>
      <c r="P39" s="152"/>
      <c r="Q39" s="152"/>
      <c r="R39" s="152"/>
      <c r="S39" s="152"/>
      <c r="T39" s="152"/>
      <c r="U39" s="152"/>
      <c r="V39" s="152"/>
      <c r="W39" s="152"/>
      <c r="X39" s="152"/>
      <c r="Y39" s="152"/>
      <c r="Z39" s="152"/>
      <c r="AA39" s="152"/>
      <c r="AB39" s="152"/>
      <c r="AC39" s="152"/>
      <c r="AD39" s="152"/>
      <c r="AE39" s="152"/>
      <c r="AF39" s="152"/>
      <c r="AG39" s="152"/>
    </row>
    <row r="40" spans="2:33" ht="20.25" customHeight="1">
      <c r="B40" s="153"/>
      <c r="C40" s="153"/>
      <c r="D40" s="153"/>
      <c r="E40" s="153"/>
      <c r="F40" s="153"/>
      <c r="G40" s="153"/>
      <c r="H40" s="153"/>
      <c r="I40" s="153"/>
      <c r="J40" s="153"/>
      <c r="K40" s="153"/>
      <c r="L40" s="153"/>
      <c r="M40" s="153"/>
      <c r="N40" s="153"/>
      <c r="O40" s="153"/>
      <c r="P40" s="153"/>
      <c r="Q40" s="153"/>
      <c r="R40" s="153"/>
      <c r="S40" s="153"/>
      <c r="T40" s="153"/>
      <c r="U40" s="153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</row>
    <row r="41" spans="2:33" ht="20.25" customHeight="1">
      <c r="B41" s="38"/>
      <c r="C41" s="38"/>
      <c r="D41" s="38"/>
      <c r="E41" s="38"/>
      <c r="F41" s="38"/>
      <c r="G41" s="10"/>
      <c r="H41" s="154"/>
      <c r="I41" s="154"/>
      <c r="J41" s="154"/>
      <c r="K41" s="3"/>
      <c r="L41" s="38" t="s">
        <v>25</v>
      </c>
      <c r="M41" s="155" t="s">
        <v>36</v>
      </c>
      <c r="N41" s="155"/>
      <c r="O41" s="155"/>
      <c r="P41" s="44" t="s">
        <v>26</v>
      </c>
      <c r="Q41" s="155" t="s">
        <v>46</v>
      </c>
      <c r="R41" s="155"/>
      <c r="S41" s="45" t="s">
        <v>25</v>
      </c>
      <c r="T41" s="63">
        <v>2022</v>
      </c>
      <c r="U41" s="48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</row>
    <row r="42" spans="2:33" ht="20.25" customHeight="1"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</row>
    <row r="43" spans="2:33" ht="20.25" customHeight="1">
      <c r="B43" s="143" t="s">
        <v>28</v>
      </c>
      <c r="C43" s="143"/>
      <c r="D43" s="39" t="s">
        <v>47</v>
      </c>
      <c r="E43" s="39"/>
      <c r="F43" s="39"/>
      <c r="G43" s="39"/>
      <c r="H43" s="39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37"/>
      <c r="W43" s="37"/>
      <c r="X43" s="37"/>
      <c r="Y43" s="37"/>
      <c r="Z43" s="144" t="s">
        <v>29</v>
      </c>
      <c r="AA43" s="144"/>
      <c r="AB43" s="144"/>
      <c r="AC43" s="144"/>
      <c r="AD43" s="145" t="s">
        <v>51</v>
      </c>
      <c r="AE43" s="145"/>
      <c r="AF43" s="145"/>
      <c r="AG43" s="145"/>
    </row>
    <row r="44" spans="2:33" ht="20.25" customHeight="1">
      <c r="B44" s="17" t="s">
        <v>35</v>
      </c>
      <c r="C44" s="146" t="s">
        <v>48</v>
      </c>
      <c r="D44" s="147"/>
      <c r="E44" s="147"/>
      <c r="F44" s="147"/>
      <c r="G44" s="147"/>
      <c r="H44" s="147"/>
      <c r="I44" s="59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</row>
    <row r="45" spans="2:33" ht="20.25" customHeight="1">
      <c r="B45" s="143" t="s">
        <v>30</v>
      </c>
      <c r="C45" s="143"/>
      <c r="D45" s="148" t="s">
        <v>49</v>
      </c>
      <c r="E45" s="148"/>
      <c r="F45" s="148"/>
      <c r="G45" s="148"/>
      <c r="H45" s="148"/>
      <c r="I45" s="60"/>
      <c r="J45" s="37"/>
      <c r="K45" s="37"/>
      <c r="L45" s="37"/>
      <c r="M45" s="37"/>
      <c r="N45" s="37"/>
      <c r="O45" s="46" t="s">
        <v>31</v>
      </c>
      <c r="P45" s="47"/>
      <c r="Q45" s="145" t="s">
        <v>72</v>
      </c>
      <c r="R45" s="149"/>
      <c r="S45" s="149"/>
      <c r="T45" s="149"/>
      <c r="U45" s="149"/>
      <c r="V45" s="149"/>
      <c r="W45" s="149"/>
      <c r="X45" s="149"/>
      <c r="Y45" s="149"/>
      <c r="Z45" s="149"/>
      <c r="AA45" s="37"/>
      <c r="AB45" s="150" t="s">
        <v>23</v>
      </c>
      <c r="AC45" s="150"/>
      <c r="AD45" s="150"/>
      <c r="AE45" s="41">
        <v>2</v>
      </c>
      <c r="AF45" s="2" t="s">
        <v>10</v>
      </c>
      <c r="AG45" s="41">
        <v>4</v>
      </c>
    </row>
    <row r="46" spans="5:6" ht="20.25" customHeight="1">
      <c r="E46" s="1"/>
      <c r="F46" s="1"/>
    </row>
    <row r="47" spans="2:33" ht="21" customHeight="1">
      <c r="B47" s="130" t="s">
        <v>16</v>
      </c>
      <c r="C47" s="50" t="s">
        <v>20</v>
      </c>
      <c r="D47" s="50" t="s">
        <v>0</v>
      </c>
      <c r="E47" s="50" t="s">
        <v>2</v>
      </c>
      <c r="F47" s="51" t="s">
        <v>21</v>
      </c>
      <c r="G47" s="116" t="s">
        <v>11</v>
      </c>
      <c r="H47" s="134"/>
      <c r="I47" s="130" t="s">
        <v>41</v>
      </c>
      <c r="J47" s="135" t="s">
        <v>32</v>
      </c>
      <c r="K47" s="136"/>
      <c r="L47" s="136"/>
      <c r="M47" s="136"/>
      <c r="N47" s="136"/>
      <c r="O47" s="136"/>
      <c r="P47" s="116" t="s">
        <v>33</v>
      </c>
      <c r="Q47" s="137"/>
      <c r="R47" s="137"/>
      <c r="S47" s="137"/>
      <c r="T47" s="137"/>
      <c r="U47" s="137"/>
      <c r="V47" s="116" t="s">
        <v>43</v>
      </c>
      <c r="W47" s="137"/>
      <c r="X47" s="137"/>
      <c r="Y47" s="137"/>
      <c r="Z47" s="137"/>
      <c r="AA47" s="137"/>
      <c r="AB47" s="138" t="s">
        <v>7</v>
      </c>
      <c r="AC47" s="139"/>
      <c r="AD47" s="61" t="s">
        <v>27</v>
      </c>
      <c r="AE47" s="116" t="s">
        <v>14</v>
      </c>
      <c r="AF47" s="117"/>
      <c r="AG47" s="118" t="s">
        <v>57</v>
      </c>
    </row>
    <row r="48" spans="2:33" ht="21" customHeight="1">
      <c r="B48" s="131"/>
      <c r="C48" s="52"/>
      <c r="D48" s="53"/>
      <c r="E48" s="53"/>
      <c r="F48" s="54"/>
      <c r="G48" s="55"/>
      <c r="H48" s="56"/>
      <c r="I48" s="131"/>
      <c r="J48" s="110" t="s">
        <v>4</v>
      </c>
      <c r="K48" s="113" t="s">
        <v>38</v>
      </c>
      <c r="L48" s="123" t="s">
        <v>56</v>
      </c>
      <c r="M48" s="123" t="s">
        <v>37</v>
      </c>
      <c r="N48" s="123" t="s">
        <v>40</v>
      </c>
      <c r="O48" s="123" t="s">
        <v>39</v>
      </c>
      <c r="P48" s="126" t="s">
        <v>4</v>
      </c>
      <c r="Q48" s="129" t="s">
        <v>38</v>
      </c>
      <c r="R48" s="140" t="s">
        <v>56</v>
      </c>
      <c r="S48" s="140" t="s">
        <v>37</v>
      </c>
      <c r="T48" s="140" t="s">
        <v>40</v>
      </c>
      <c r="U48" s="140" t="s">
        <v>39</v>
      </c>
      <c r="V48" s="110" t="s">
        <v>4</v>
      </c>
      <c r="W48" s="113" t="s">
        <v>38</v>
      </c>
      <c r="X48" s="113" t="s">
        <v>56</v>
      </c>
      <c r="Y48" s="113" t="s">
        <v>37</v>
      </c>
      <c r="Z48" s="113" t="s">
        <v>40</v>
      </c>
      <c r="AA48" s="113" t="s">
        <v>39</v>
      </c>
      <c r="AB48" s="49"/>
      <c r="AC48" s="49"/>
      <c r="AD48" s="49"/>
      <c r="AE48" s="49"/>
      <c r="AF48" s="49"/>
      <c r="AG48" s="119"/>
    </row>
    <row r="49" spans="2:33" ht="21" customHeight="1">
      <c r="B49" s="132"/>
      <c r="C49" s="53" t="s">
        <v>24</v>
      </c>
      <c r="D49" s="53" t="s">
        <v>1</v>
      </c>
      <c r="E49" s="53" t="s">
        <v>3</v>
      </c>
      <c r="F49" s="53" t="s">
        <v>22</v>
      </c>
      <c r="G49" s="53" t="s">
        <v>12</v>
      </c>
      <c r="H49" s="53" t="s">
        <v>13</v>
      </c>
      <c r="I49" s="131"/>
      <c r="J49" s="111"/>
      <c r="K49" s="111"/>
      <c r="L49" s="124"/>
      <c r="M49" s="124"/>
      <c r="N49" s="124" t="s">
        <v>34</v>
      </c>
      <c r="O49" s="124"/>
      <c r="P49" s="127"/>
      <c r="Q49" s="127"/>
      <c r="R49" s="141"/>
      <c r="S49" s="141"/>
      <c r="T49" s="141" t="s">
        <v>34</v>
      </c>
      <c r="U49" s="141"/>
      <c r="V49" s="111"/>
      <c r="W49" s="114"/>
      <c r="X49" s="114"/>
      <c r="Y49" s="114"/>
      <c r="Z49" s="114"/>
      <c r="AA49" s="114"/>
      <c r="AB49" s="105" t="s">
        <v>5</v>
      </c>
      <c r="AC49" s="105" t="s">
        <v>6</v>
      </c>
      <c r="AD49" s="105" t="s">
        <v>6</v>
      </c>
      <c r="AE49" s="105" t="s">
        <v>8</v>
      </c>
      <c r="AF49" s="105" t="s">
        <v>9</v>
      </c>
      <c r="AG49" s="120"/>
    </row>
    <row r="50" spans="2:33" ht="21" customHeight="1">
      <c r="B50" s="133"/>
      <c r="C50" s="57" t="s">
        <v>19</v>
      </c>
      <c r="D50" s="58"/>
      <c r="E50" s="58"/>
      <c r="F50" s="58"/>
      <c r="G50" s="57" t="s">
        <v>15</v>
      </c>
      <c r="H50" s="57" t="s">
        <v>15</v>
      </c>
      <c r="I50" s="70" t="s">
        <v>42</v>
      </c>
      <c r="J50" s="122"/>
      <c r="K50" s="122"/>
      <c r="L50" s="125"/>
      <c r="M50" s="125"/>
      <c r="N50" s="125"/>
      <c r="O50" s="125"/>
      <c r="P50" s="128"/>
      <c r="Q50" s="128"/>
      <c r="R50" s="142"/>
      <c r="S50" s="142"/>
      <c r="T50" s="142"/>
      <c r="U50" s="142"/>
      <c r="V50" s="112"/>
      <c r="W50" s="115"/>
      <c r="X50" s="115"/>
      <c r="Y50" s="115"/>
      <c r="Z50" s="115"/>
      <c r="AA50" s="115"/>
      <c r="AB50" s="106"/>
      <c r="AC50" s="106"/>
      <c r="AD50" s="107"/>
      <c r="AE50" s="106"/>
      <c r="AF50" s="106"/>
      <c r="AG50" s="121"/>
    </row>
    <row r="51" spans="2:33" ht="20.25" customHeight="1">
      <c r="B51" s="22"/>
      <c r="C51" s="22"/>
      <c r="D51" s="25"/>
      <c r="E51" s="22"/>
      <c r="F51" s="22"/>
      <c r="G51" s="19"/>
      <c r="H51" s="19"/>
      <c r="I51" s="62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2"/>
      <c r="AC51" s="28"/>
      <c r="AD51" s="28"/>
      <c r="AE51" s="31"/>
      <c r="AF51" s="31"/>
      <c r="AG51" s="34"/>
    </row>
    <row r="52" spans="2:33" ht="66" customHeight="1">
      <c r="B52" s="65" t="s">
        <v>73</v>
      </c>
      <c r="C52" s="65" t="s">
        <v>75</v>
      </c>
      <c r="D52" s="65" t="s">
        <v>77</v>
      </c>
      <c r="E52" s="65" t="s">
        <v>71</v>
      </c>
      <c r="F52" s="64" t="s">
        <v>55</v>
      </c>
      <c r="G52" s="66">
        <v>44690</v>
      </c>
      <c r="H52" s="66">
        <v>44749</v>
      </c>
      <c r="I52" s="67">
        <v>0</v>
      </c>
      <c r="J52" s="68">
        <f>K52+L52+M52+N52+O52</f>
        <v>2202386.27</v>
      </c>
      <c r="K52" s="68">
        <v>0</v>
      </c>
      <c r="L52" s="68">
        <v>2202386.27</v>
      </c>
      <c r="M52" s="68">
        <v>0</v>
      </c>
      <c r="N52" s="68">
        <v>0</v>
      </c>
      <c r="O52" s="68">
        <v>0</v>
      </c>
      <c r="P52" s="68">
        <f>Q52+R52+S52+T52+U52</f>
        <v>659052.7</v>
      </c>
      <c r="Q52" s="68">
        <v>0</v>
      </c>
      <c r="R52" s="68">
        <v>659052.7</v>
      </c>
      <c r="S52" s="68">
        <v>0</v>
      </c>
      <c r="T52" s="68">
        <v>0</v>
      </c>
      <c r="U52" s="68">
        <v>0</v>
      </c>
      <c r="V52" s="68">
        <f>W52+X52+Y52+Z52+AA52</f>
        <v>1543333.57</v>
      </c>
      <c r="W52" s="68">
        <v>0</v>
      </c>
      <c r="X52" s="68">
        <f>L52-R52</f>
        <v>1543333.57</v>
      </c>
      <c r="Y52" s="68">
        <v>0</v>
      </c>
      <c r="Z52" s="68">
        <v>0</v>
      </c>
      <c r="AA52" s="68">
        <v>0</v>
      </c>
      <c r="AB52" s="64" t="s">
        <v>91</v>
      </c>
      <c r="AC52" s="74">
        <v>1340</v>
      </c>
      <c r="AD52" s="74">
        <f>AC52*0.3</f>
        <v>402</v>
      </c>
      <c r="AE52" s="77">
        <v>0.3</v>
      </c>
      <c r="AF52" s="76">
        <f>(R52*100)/L52</f>
        <v>29.92448277476775</v>
      </c>
      <c r="AG52" s="35"/>
    </row>
    <row r="53" spans="2:33" ht="20.25" customHeight="1">
      <c r="B53" s="23"/>
      <c r="C53" s="23"/>
      <c r="D53" s="26"/>
      <c r="E53" s="23"/>
      <c r="F53" s="23"/>
      <c r="G53" s="20"/>
      <c r="H53" s="20"/>
      <c r="I53" s="67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/>
      <c r="U53" s="68"/>
      <c r="V53" s="68"/>
      <c r="W53" s="68"/>
      <c r="X53" s="68"/>
      <c r="Y53" s="68"/>
      <c r="Z53" s="68"/>
      <c r="AA53" s="68"/>
      <c r="AB53" s="64"/>
      <c r="AC53" s="74"/>
      <c r="AD53" s="74"/>
      <c r="AE53" s="77"/>
      <c r="AF53" s="32"/>
      <c r="AG53" s="35"/>
    </row>
    <row r="54" spans="2:33" ht="65.25" customHeight="1">
      <c r="B54" s="65" t="s">
        <v>74</v>
      </c>
      <c r="C54" s="65" t="s">
        <v>76</v>
      </c>
      <c r="D54" s="26" t="s">
        <v>78</v>
      </c>
      <c r="E54" s="65" t="s">
        <v>69</v>
      </c>
      <c r="F54" s="64" t="s">
        <v>55</v>
      </c>
      <c r="G54" s="66">
        <v>44697</v>
      </c>
      <c r="H54" s="66">
        <v>44756</v>
      </c>
      <c r="I54" s="67">
        <v>0</v>
      </c>
      <c r="J54" s="68">
        <f>K54+L54+M54+N54+O54</f>
        <v>1834634.92</v>
      </c>
      <c r="K54" s="68">
        <v>0</v>
      </c>
      <c r="L54" s="68">
        <v>1834634.92</v>
      </c>
      <c r="M54" s="68">
        <v>0</v>
      </c>
      <c r="N54" s="68">
        <v>0</v>
      </c>
      <c r="O54" s="68">
        <v>0</v>
      </c>
      <c r="P54" s="68">
        <f>Q54+R54+S54+T54+U54</f>
        <v>579052.68</v>
      </c>
      <c r="Q54" s="68">
        <v>0</v>
      </c>
      <c r="R54" s="68">
        <v>579052.68</v>
      </c>
      <c r="S54" s="68">
        <v>0</v>
      </c>
      <c r="T54" s="68">
        <v>0</v>
      </c>
      <c r="U54" s="68">
        <v>0</v>
      </c>
      <c r="V54" s="68">
        <f>W54+X54+Y54+Z54+AA54</f>
        <v>1255582.2399999998</v>
      </c>
      <c r="W54" s="68">
        <v>0</v>
      </c>
      <c r="X54" s="68">
        <f>L54-R54</f>
        <v>1255582.2399999998</v>
      </c>
      <c r="Y54" s="68">
        <v>0</v>
      </c>
      <c r="Z54" s="68">
        <v>0</v>
      </c>
      <c r="AA54" s="68">
        <v>0</v>
      </c>
      <c r="AB54" s="64" t="s">
        <v>91</v>
      </c>
      <c r="AC54" s="74">
        <v>2259</v>
      </c>
      <c r="AD54" s="74">
        <f>AC54*0.3</f>
        <v>677.6999999999999</v>
      </c>
      <c r="AE54" s="77">
        <v>0.3</v>
      </c>
      <c r="AF54" s="76">
        <f>(R54*100)/L54</f>
        <v>31.56228379213452</v>
      </c>
      <c r="AG54" s="35"/>
    </row>
    <row r="55" spans="2:33" ht="20.25" customHeight="1">
      <c r="B55" s="23"/>
      <c r="C55" s="23"/>
      <c r="D55" s="26"/>
      <c r="E55" s="23"/>
      <c r="F55" s="23"/>
      <c r="G55" s="20"/>
      <c r="H55" s="20"/>
      <c r="I55" s="67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68"/>
      <c r="AB55" s="23"/>
      <c r="AC55" s="29"/>
      <c r="AD55" s="29"/>
      <c r="AE55" s="32"/>
      <c r="AF55" s="32"/>
      <c r="AG55" s="35"/>
    </row>
    <row r="56" spans="2:33" ht="65.25" customHeight="1">
      <c r="B56" s="23"/>
      <c r="C56" s="23"/>
      <c r="D56" s="26"/>
      <c r="E56" s="23"/>
      <c r="F56" s="23"/>
      <c r="G56" s="20"/>
      <c r="H56" s="20"/>
      <c r="I56" s="67"/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8"/>
      <c r="V56" s="68"/>
      <c r="W56" s="68"/>
      <c r="X56" s="68"/>
      <c r="Y56" s="68"/>
      <c r="Z56" s="68"/>
      <c r="AA56" s="68"/>
      <c r="AB56" s="23"/>
      <c r="AC56" s="29"/>
      <c r="AD56" s="29"/>
      <c r="AE56" s="32"/>
      <c r="AF56" s="32"/>
      <c r="AG56" s="35"/>
    </row>
    <row r="57" spans="2:33" ht="20.25" customHeight="1">
      <c r="B57" s="23"/>
      <c r="C57" s="23"/>
      <c r="D57" s="26"/>
      <c r="E57" s="23"/>
      <c r="F57" s="23"/>
      <c r="G57" s="20"/>
      <c r="H57" s="20"/>
      <c r="I57" s="67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8"/>
      <c r="V57" s="68"/>
      <c r="W57" s="68"/>
      <c r="X57" s="68"/>
      <c r="Y57" s="68"/>
      <c r="Z57" s="68"/>
      <c r="AA57" s="68"/>
      <c r="AB57" s="23"/>
      <c r="AC57" s="29"/>
      <c r="AD57" s="29"/>
      <c r="AE57" s="32"/>
      <c r="AF57" s="32"/>
      <c r="AG57" s="35"/>
    </row>
    <row r="58" spans="2:33" ht="65.25" customHeight="1">
      <c r="B58" s="23"/>
      <c r="C58" s="23"/>
      <c r="D58" s="26"/>
      <c r="E58" s="23"/>
      <c r="F58" s="23"/>
      <c r="G58" s="20"/>
      <c r="H58" s="20"/>
      <c r="I58" s="67"/>
      <c r="J58" s="68"/>
      <c r="K58" s="68"/>
      <c r="L58" s="68"/>
      <c r="M58" s="68"/>
      <c r="N58" s="68"/>
      <c r="O58" s="68"/>
      <c r="P58" s="68"/>
      <c r="Q58" s="68"/>
      <c r="R58" s="68"/>
      <c r="S58" s="68"/>
      <c r="T58" s="68"/>
      <c r="U58" s="68"/>
      <c r="V58" s="68"/>
      <c r="W58" s="68"/>
      <c r="X58" s="68"/>
      <c r="Y58" s="68"/>
      <c r="Z58" s="68"/>
      <c r="AA58" s="68"/>
      <c r="AB58" s="23"/>
      <c r="AC58" s="29"/>
      <c r="AD58" s="29"/>
      <c r="AE58" s="32"/>
      <c r="AF58" s="32"/>
      <c r="AG58" s="35"/>
    </row>
    <row r="59" spans="2:33" ht="20.25" customHeight="1">
      <c r="B59" s="23"/>
      <c r="C59" s="23"/>
      <c r="D59" s="26"/>
      <c r="E59" s="23"/>
      <c r="F59" s="23"/>
      <c r="G59" s="20"/>
      <c r="H59" s="20"/>
      <c r="I59" s="67"/>
      <c r="J59" s="68"/>
      <c r="K59" s="68"/>
      <c r="L59" s="68"/>
      <c r="M59" s="68"/>
      <c r="N59" s="68"/>
      <c r="O59" s="68"/>
      <c r="P59" s="68"/>
      <c r="Q59" s="68"/>
      <c r="R59" s="68"/>
      <c r="S59" s="68"/>
      <c r="T59" s="68"/>
      <c r="U59" s="68"/>
      <c r="V59" s="68"/>
      <c r="W59" s="68"/>
      <c r="X59" s="68"/>
      <c r="Y59" s="68"/>
      <c r="Z59" s="68"/>
      <c r="AA59" s="68"/>
      <c r="AB59" s="23"/>
      <c r="AC59" s="29"/>
      <c r="AD59" s="29"/>
      <c r="AE59" s="32"/>
      <c r="AF59" s="32"/>
      <c r="AG59" s="35"/>
    </row>
    <row r="60" spans="2:33" ht="65.25" customHeight="1">
      <c r="B60" s="23"/>
      <c r="C60" s="23"/>
      <c r="D60" s="26"/>
      <c r="E60" s="23"/>
      <c r="F60" s="23"/>
      <c r="G60" s="20"/>
      <c r="H60" s="20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8"/>
      <c r="U60" s="68"/>
      <c r="V60" s="68"/>
      <c r="W60" s="68"/>
      <c r="X60" s="68"/>
      <c r="Y60" s="68"/>
      <c r="Z60" s="68"/>
      <c r="AA60" s="68"/>
      <c r="AB60" s="23"/>
      <c r="AC60" s="29"/>
      <c r="AD60" s="29"/>
      <c r="AE60" s="32"/>
      <c r="AF60" s="32"/>
      <c r="AG60" s="35"/>
    </row>
    <row r="61" spans="2:33" ht="20.25" customHeight="1">
      <c r="B61" s="23"/>
      <c r="C61" s="23"/>
      <c r="D61" s="26"/>
      <c r="E61" s="23"/>
      <c r="F61" s="23"/>
      <c r="G61" s="20"/>
      <c r="H61" s="20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  <c r="T61" s="68"/>
      <c r="U61" s="68"/>
      <c r="V61" s="68"/>
      <c r="W61" s="68"/>
      <c r="X61" s="68"/>
      <c r="Y61" s="68"/>
      <c r="Z61" s="68"/>
      <c r="AA61" s="68"/>
      <c r="AB61" s="23"/>
      <c r="AC61" s="29"/>
      <c r="AD61" s="29"/>
      <c r="AE61" s="32"/>
      <c r="AF61" s="32"/>
      <c r="AG61" s="35"/>
    </row>
    <row r="62" spans="2:33" ht="65.25" customHeight="1">
      <c r="B62" s="23"/>
      <c r="C62" s="23"/>
      <c r="D62" s="26"/>
      <c r="E62" s="23"/>
      <c r="F62" s="23"/>
      <c r="G62" s="20"/>
      <c r="H62" s="20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  <c r="T62" s="68"/>
      <c r="U62" s="68"/>
      <c r="V62" s="68"/>
      <c r="W62" s="68"/>
      <c r="X62" s="68"/>
      <c r="Y62" s="68"/>
      <c r="Z62" s="68"/>
      <c r="AA62" s="68"/>
      <c r="AB62" s="23"/>
      <c r="AC62" s="29"/>
      <c r="AD62" s="29"/>
      <c r="AE62" s="32"/>
      <c r="AF62" s="32"/>
      <c r="AG62" s="35"/>
    </row>
    <row r="63" spans="2:33" ht="20.25" customHeight="1">
      <c r="B63" s="23"/>
      <c r="C63" s="23"/>
      <c r="D63" s="26"/>
      <c r="E63" s="23"/>
      <c r="F63" s="23"/>
      <c r="G63" s="20"/>
      <c r="H63" s="20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  <c r="T63" s="68"/>
      <c r="U63" s="68"/>
      <c r="V63" s="68"/>
      <c r="W63" s="68"/>
      <c r="X63" s="68"/>
      <c r="Y63" s="68"/>
      <c r="Z63" s="68"/>
      <c r="AA63" s="68"/>
      <c r="AB63" s="23"/>
      <c r="AC63" s="29"/>
      <c r="AD63" s="29"/>
      <c r="AE63" s="32"/>
      <c r="AF63" s="32"/>
      <c r="AG63" s="35"/>
    </row>
    <row r="64" spans="2:33" ht="65.25" customHeight="1">
      <c r="B64" s="23"/>
      <c r="C64" s="23"/>
      <c r="D64" s="26"/>
      <c r="E64" s="23"/>
      <c r="F64" s="23"/>
      <c r="G64" s="20"/>
      <c r="H64" s="20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  <c r="T64" s="68"/>
      <c r="U64" s="68"/>
      <c r="V64" s="68"/>
      <c r="W64" s="68"/>
      <c r="X64" s="68"/>
      <c r="Y64" s="68"/>
      <c r="Z64" s="68"/>
      <c r="AA64" s="68"/>
      <c r="AB64" s="23"/>
      <c r="AC64" s="29"/>
      <c r="AD64" s="29"/>
      <c r="AE64" s="32"/>
      <c r="AF64" s="32"/>
      <c r="AG64" s="35"/>
    </row>
    <row r="65" spans="2:33" ht="20.25" customHeight="1">
      <c r="B65" s="23"/>
      <c r="C65" s="23"/>
      <c r="D65" s="26"/>
      <c r="E65" s="23"/>
      <c r="F65" s="23"/>
      <c r="G65" s="20"/>
      <c r="H65" s="20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  <c r="T65" s="68"/>
      <c r="U65" s="68"/>
      <c r="V65" s="68"/>
      <c r="W65" s="68"/>
      <c r="X65" s="68"/>
      <c r="Y65" s="68"/>
      <c r="Z65" s="68"/>
      <c r="AA65" s="68"/>
      <c r="AB65" s="23"/>
      <c r="AC65" s="29"/>
      <c r="AD65" s="29"/>
      <c r="AE65" s="32"/>
      <c r="AF65" s="32"/>
      <c r="AG65" s="35"/>
    </row>
    <row r="66" spans="2:33" ht="65.25" customHeight="1">
      <c r="B66" s="23"/>
      <c r="C66" s="23"/>
      <c r="D66" s="26"/>
      <c r="E66" s="23"/>
      <c r="F66" s="23"/>
      <c r="G66" s="20"/>
      <c r="H66" s="20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  <c r="T66" s="68"/>
      <c r="U66" s="68"/>
      <c r="V66" s="68"/>
      <c r="W66" s="68"/>
      <c r="X66" s="68"/>
      <c r="Y66" s="68"/>
      <c r="Z66" s="68"/>
      <c r="AA66" s="68"/>
      <c r="AB66" s="23"/>
      <c r="AC66" s="29"/>
      <c r="AD66" s="29"/>
      <c r="AE66" s="32"/>
      <c r="AF66" s="32"/>
      <c r="AG66" s="35"/>
    </row>
    <row r="67" spans="2:33" ht="20.25" customHeight="1">
      <c r="B67" s="18"/>
      <c r="C67" s="18"/>
      <c r="D67" s="27"/>
      <c r="E67" s="18"/>
      <c r="F67" s="18"/>
      <c r="G67" s="21"/>
      <c r="H67" s="21"/>
      <c r="I67" s="69"/>
      <c r="J67" s="69"/>
      <c r="K67" s="69"/>
      <c r="L67" s="69"/>
      <c r="M67" s="69"/>
      <c r="N67" s="69"/>
      <c r="O67" s="69"/>
      <c r="P67" s="69"/>
      <c r="Q67" s="69"/>
      <c r="R67" s="69"/>
      <c r="S67" s="69"/>
      <c r="T67" s="69"/>
      <c r="U67" s="69"/>
      <c r="V67" s="69"/>
      <c r="W67" s="69"/>
      <c r="X67" s="69"/>
      <c r="Y67" s="69"/>
      <c r="Z67" s="69"/>
      <c r="AA67" s="69"/>
      <c r="AB67" s="18"/>
      <c r="AC67" s="30"/>
      <c r="AD67" s="30"/>
      <c r="AE67" s="33"/>
      <c r="AF67" s="33"/>
      <c r="AG67" s="36"/>
    </row>
    <row r="68" spans="2:33" ht="24.75" customHeight="1">
      <c r="B68" s="6"/>
      <c r="C68" s="6"/>
      <c r="D68" s="6"/>
      <c r="E68" s="6"/>
      <c r="F68" s="108" t="s">
        <v>17</v>
      </c>
      <c r="G68" s="109"/>
      <c r="H68" s="109"/>
      <c r="I68" s="71">
        <f>SUM(I52:I67)</f>
        <v>0</v>
      </c>
      <c r="J68" s="71">
        <f aca="true" t="shared" si="2" ref="J68:AA68">SUM(J52:J67)</f>
        <v>4037021.19</v>
      </c>
      <c r="K68" s="71">
        <f t="shared" si="2"/>
        <v>0</v>
      </c>
      <c r="L68" s="71">
        <f t="shared" si="2"/>
        <v>4037021.19</v>
      </c>
      <c r="M68" s="71">
        <f t="shared" si="2"/>
        <v>0</v>
      </c>
      <c r="N68" s="71">
        <f t="shared" si="2"/>
        <v>0</v>
      </c>
      <c r="O68" s="71">
        <f t="shared" si="2"/>
        <v>0</v>
      </c>
      <c r="P68" s="71">
        <f t="shared" si="2"/>
        <v>1238105.38</v>
      </c>
      <c r="Q68" s="71">
        <f t="shared" si="2"/>
        <v>0</v>
      </c>
      <c r="R68" s="71">
        <f t="shared" si="2"/>
        <v>1238105.38</v>
      </c>
      <c r="S68" s="71">
        <f t="shared" si="2"/>
        <v>0</v>
      </c>
      <c r="T68" s="71">
        <f t="shared" si="2"/>
        <v>0</v>
      </c>
      <c r="U68" s="71">
        <f t="shared" si="2"/>
        <v>0</v>
      </c>
      <c r="V68" s="71">
        <f t="shared" si="2"/>
        <v>2798915.8099999996</v>
      </c>
      <c r="W68" s="71">
        <f t="shared" si="2"/>
        <v>0</v>
      </c>
      <c r="X68" s="71">
        <f t="shared" si="2"/>
        <v>2798915.8099999996</v>
      </c>
      <c r="Y68" s="71">
        <f t="shared" si="2"/>
        <v>0</v>
      </c>
      <c r="Z68" s="71">
        <f t="shared" si="2"/>
        <v>0</v>
      </c>
      <c r="AA68" s="71">
        <f t="shared" si="2"/>
        <v>0</v>
      </c>
      <c r="AB68" s="6"/>
      <c r="AC68" s="6"/>
      <c r="AD68" s="6"/>
      <c r="AE68" s="6"/>
      <c r="AF68" s="6"/>
      <c r="AG68" s="6"/>
    </row>
    <row r="69" spans="2:33" ht="24.75" customHeight="1">
      <c r="B69" s="7"/>
      <c r="C69" s="8"/>
      <c r="D69" s="8"/>
      <c r="E69" s="8"/>
      <c r="F69" s="9"/>
      <c r="G69" s="15"/>
      <c r="H69" s="16" t="s">
        <v>18</v>
      </c>
      <c r="I69" s="71">
        <f>I68</f>
        <v>0</v>
      </c>
      <c r="J69" s="71">
        <f aca="true" t="shared" si="3" ref="J69:AA69">J68</f>
        <v>4037021.19</v>
      </c>
      <c r="K69" s="71">
        <f t="shared" si="3"/>
        <v>0</v>
      </c>
      <c r="L69" s="71">
        <f t="shared" si="3"/>
        <v>4037021.19</v>
      </c>
      <c r="M69" s="71">
        <f t="shared" si="3"/>
        <v>0</v>
      </c>
      <c r="N69" s="71">
        <f t="shared" si="3"/>
        <v>0</v>
      </c>
      <c r="O69" s="71">
        <f t="shared" si="3"/>
        <v>0</v>
      </c>
      <c r="P69" s="71">
        <f t="shared" si="3"/>
        <v>1238105.38</v>
      </c>
      <c r="Q69" s="71">
        <f t="shared" si="3"/>
        <v>0</v>
      </c>
      <c r="R69" s="71">
        <f t="shared" si="3"/>
        <v>1238105.38</v>
      </c>
      <c r="S69" s="71">
        <f t="shared" si="3"/>
        <v>0</v>
      </c>
      <c r="T69" s="71">
        <f t="shared" si="3"/>
        <v>0</v>
      </c>
      <c r="U69" s="71">
        <f t="shared" si="3"/>
        <v>0</v>
      </c>
      <c r="V69" s="71">
        <f t="shared" si="3"/>
        <v>2798915.8099999996</v>
      </c>
      <c r="W69" s="71">
        <f t="shared" si="3"/>
        <v>0</v>
      </c>
      <c r="X69" s="71">
        <f t="shared" si="3"/>
        <v>2798915.8099999996</v>
      </c>
      <c r="Y69" s="71">
        <f t="shared" si="3"/>
        <v>0</v>
      </c>
      <c r="Z69" s="71">
        <f t="shared" si="3"/>
        <v>0</v>
      </c>
      <c r="AA69" s="71">
        <f t="shared" si="3"/>
        <v>0</v>
      </c>
      <c r="AB69" s="8"/>
      <c r="AC69" s="8"/>
      <c r="AD69" s="8"/>
      <c r="AE69" s="8"/>
      <c r="AF69" s="7"/>
      <c r="AG69" s="7"/>
    </row>
    <row r="70" spans="2:33" ht="24.75" customHeight="1">
      <c r="B70" s="7"/>
      <c r="C70" s="8"/>
      <c r="D70" s="8"/>
      <c r="E70" s="8"/>
      <c r="F70" s="9"/>
      <c r="G70" s="15"/>
      <c r="H70" s="16" t="s">
        <v>4</v>
      </c>
      <c r="I70" s="71">
        <f>I68+I33</f>
        <v>0</v>
      </c>
      <c r="J70" s="71">
        <f aca="true" t="shared" si="4" ref="J70:AA70">J68+J33</f>
        <v>9193454.08</v>
      </c>
      <c r="K70" s="71">
        <f t="shared" si="4"/>
        <v>0</v>
      </c>
      <c r="L70" s="71">
        <f t="shared" si="4"/>
        <v>9193454.08</v>
      </c>
      <c r="M70" s="71">
        <f t="shared" si="4"/>
        <v>0</v>
      </c>
      <c r="N70" s="71">
        <f t="shared" si="4"/>
        <v>0</v>
      </c>
      <c r="O70" s="71">
        <f t="shared" si="4"/>
        <v>0</v>
      </c>
      <c r="P70" s="71">
        <f t="shared" si="4"/>
        <v>4502629.6</v>
      </c>
      <c r="Q70" s="71">
        <f t="shared" si="4"/>
        <v>0</v>
      </c>
      <c r="R70" s="71">
        <f t="shared" si="4"/>
        <v>4502629.6</v>
      </c>
      <c r="S70" s="71">
        <f t="shared" si="4"/>
        <v>0</v>
      </c>
      <c r="T70" s="71">
        <f t="shared" si="4"/>
        <v>0</v>
      </c>
      <c r="U70" s="71">
        <f t="shared" si="4"/>
        <v>0</v>
      </c>
      <c r="V70" s="71">
        <f t="shared" si="4"/>
        <v>4690824.4799999995</v>
      </c>
      <c r="W70" s="71">
        <f t="shared" si="4"/>
        <v>0</v>
      </c>
      <c r="X70" s="71">
        <f t="shared" si="4"/>
        <v>4690824.4799999995</v>
      </c>
      <c r="Y70" s="71">
        <f t="shared" si="4"/>
        <v>0</v>
      </c>
      <c r="Z70" s="71">
        <f t="shared" si="4"/>
        <v>0</v>
      </c>
      <c r="AA70" s="71">
        <f t="shared" si="4"/>
        <v>0</v>
      </c>
      <c r="AB70" s="8"/>
      <c r="AC70" s="8"/>
      <c r="AD70" s="8"/>
      <c r="AE70" s="8"/>
      <c r="AF70" s="7"/>
      <c r="AG70" s="7"/>
    </row>
    <row r="73" spans="2:33" ht="20.25" customHeight="1">
      <c r="B73" s="151" t="s">
        <v>45</v>
      </c>
      <c r="C73" s="151"/>
      <c r="D73" s="151"/>
      <c r="E73" s="151"/>
      <c r="F73" s="151"/>
      <c r="G73" s="151"/>
      <c r="H73" s="151"/>
      <c r="I73" s="151"/>
      <c r="J73" s="151"/>
      <c r="K73" s="151"/>
      <c r="L73" s="151"/>
      <c r="M73" s="151"/>
      <c r="N73" s="151"/>
      <c r="O73" s="151"/>
      <c r="P73" s="151"/>
      <c r="Q73" s="151"/>
      <c r="R73" s="151"/>
      <c r="S73" s="151"/>
      <c r="T73" s="151"/>
      <c r="U73" s="151"/>
      <c r="V73" s="151"/>
      <c r="W73" s="151"/>
      <c r="X73" s="151"/>
      <c r="Y73" s="151"/>
      <c r="Z73" s="151"/>
      <c r="AA73" s="151"/>
      <c r="AB73" s="151"/>
      <c r="AC73" s="151"/>
      <c r="AD73" s="151"/>
      <c r="AE73" s="151"/>
      <c r="AF73" s="151"/>
      <c r="AG73" s="151"/>
    </row>
    <row r="74" spans="2:33" ht="20.25" customHeight="1">
      <c r="B74" s="11"/>
      <c r="C74" s="11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37"/>
      <c r="W74" s="37"/>
      <c r="X74" s="37"/>
      <c r="Y74" s="37"/>
      <c r="Z74" s="37"/>
      <c r="AA74" s="37"/>
      <c r="AB74" s="37"/>
      <c r="AC74" s="37"/>
      <c r="AD74" s="37"/>
      <c r="AE74" s="37"/>
      <c r="AF74" s="37"/>
      <c r="AG74" s="37"/>
    </row>
    <row r="75" spans="2:33" ht="20.25" customHeight="1">
      <c r="B75" s="151" t="s">
        <v>50</v>
      </c>
      <c r="C75" s="151"/>
      <c r="D75" s="151"/>
      <c r="E75" s="151"/>
      <c r="F75" s="151"/>
      <c r="G75" s="151"/>
      <c r="H75" s="151"/>
      <c r="I75" s="151"/>
      <c r="J75" s="151"/>
      <c r="K75" s="151"/>
      <c r="L75" s="151"/>
      <c r="M75" s="151"/>
      <c r="N75" s="151"/>
      <c r="O75" s="151"/>
      <c r="P75" s="151"/>
      <c r="Q75" s="151"/>
      <c r="R75" s="151"/>
      <c r="S75" s="151"/>
      <c r="T75" s="151"/>
      <c r="U75" s="151"/>
      <c r="V75" s="151"/>
      <c r="W75" s="151"/>
      <c r="X75" s="151"/>
      <c r="Y75" s="151"/>
      <c r="Z75" s="151"/>
      <c r="AA75" s="151"/>
      <c r="AB75" s="151"/>
      <c r="AC75" s="151"/>
      <c r="AD75" s="151"/>
      <c r="AE75" s="151"/>
      <c r="AF75" s="151"/>
      <c r="AG75" s="151"/>
    </row>
    <row r="76" spans="2:33" ht="20.25" customHeight="1">
      <c r="B76" s="152" t="s">
        <v>44</v>
      </c>
      <c r="C76" s="152"/>
      <c r="D76" s="152"/>
      <c r="E76" s="152"/>
      <c r="F76" s="152"/>
      <c r="G76" s="152"/>
      <c r="H76" s="152"/>
      <c r="I76" s="152"/>
      <c r="J76" s="152"/>
      <c r="K76" s="152"/>
      <c r="L76" s="152"/>
      <c r="M76" s="152"/>
      <c r="N76" s="152"/>
      <c r="O76" s="152"/>
      <c r="P76" s="152"/>
      <c r="Q76" s="152"/>
      <c r="R76" s="152"/>
      <c r="S76" s="152"/>
      <c r="T76" s="152"/>
      <c r="U76" s="152"/>
      <c r="V76" s="152"/>
      <c r="W76" s="152"/>
      <c r="X76" s="152"/>
      <c r="Y76" s="152"/>
      <c r="Z76" s="152"/>
      <c r="AA76" s="152"/>
      <c r="AB76" s="152"/>
      <c r="AC76" s="152"/>
      <c r="AD76" s="152"/>
      <c r="AE76" s="152"/>
      <c r="AF76" s="152"/>
      <c r="AG76" s="152"/>
    </row>
    <row r="77" spans="2:33" ht="20.25" customHeight="1">
      <c r="B77" s="153"/>
      <c r="C77" s="153"/>
      <c r="D77" s="153"/>
      <c r="E77" s="153"/>
      <c r="F77" s="153"/>
      <c r="G77" s="153"/>
      <c r="H77" s="153"/>
      <c r="I77" s="153"/>
      <c r="J77" s="153"/>
      <c r="K77" s="153"/>
      <c r="L77" s="153"/>
      <c r="M77" s="153"/>
      <c r="N77" s="153"/>
      <c r="O77" s="153"/>
      <c r="P77" s="153"/>
      <c r="Q77" s="153"/>
      <c r="R77" s="153"/>
      <c r="S77" s="153"/>
      <c r="T77" s="153"/>
      <c r="U77" s="153"/>
      <c r="V77" s="37"/>
      <c r="W77" s="37"/>
      <c r="X77" s="37"/>
      <c r="Y77" s="37"/>
      <c r="Z77" s="37"/>
      <c r="AA77" s="37"/>
      <c r="AB77" s="37"/>
      <c r="AC77" s="37"/>
      <c r="AD77" s="37"/>
      <c r="AE77" s="37"/>
      <c r="AF77" s="37"/>
      <c r="AG77" s="37"/>
    </row>
    <row r="78" spans="2:33" ht="20.25" customHeight="1">
      <c r="B78" s="38"/>
      <c r="C78" s="38"/>
      <c r="D78" s="38"/>
      <c r="E78" s="38"/>
      <c r="F78" s="38"/>
      <c r="G78" s="10"/>
      <c r="H78" s="154"/>
      <c r="I78" s="154"/>
      <c r="J78" s="154"/>
      <c r="K78" s="3"/>
      <c r="L78" s="38" t="s">
        <v>25</v>
      </c>
      <c r="M78" s="155" t="s">
        <v>36</v>
      </c>
      <c r="N78" s="155"/>
      <c r="O78" s="155"/>
      <c r="P78" s="44" t="s">
        <v>26</v>
      </c>
      <c r="Q78" s="155" t="s">
        <v>46</v>
      </c>
      <c r="R78" s="155"/>
      <c r="S78" s="45" t="s">
        <v>25</v>
      </c>
      <c r="T78" s="63">
        <v>2022</v>
      </c>
      <c r="U78" s="48"/>
      <c r="V78" s="37"/>
      <c r="W78" s="37"/>
      <c r="X78" s="37"/>
      <c r="Y78" s="37"/>
      <c r="Z78" s="37"/>
      <c r="AA78" s="37"/>
      <c r="AB78" s="37"/>
      <c r="AC78" s="37"/>
      <c r="AD78" s="37"/>
      <c r="AE78" s="37"/>
      <c r="AF78" s="37"/>
      <c r="AG78" s="37"/>
    </row>
    <row r="79" spans="2:33" ht="20.25" customHeight="1">
      <c r="B79" s="37"/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  <c r="AF79" s="37"/>
      <c r="AG79" s="37"/>
    </row>
    <row r="80" spans="2:33" ht="20.25" customHeight="1">
      <c r="B80" s="143" t="s">
        <v>28</v>
      </c>
      <c r="C80" s="143"/>
      <c r="D80" s="39" t="s">
        <v>47</v>
      </c>
      <c r="E80" s="39"/>
      <c r="F80" s="39"/>
      <c r="G80" s="39"/>
      <c r="H80" s="39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37"/>
      <c r="W80" s="37"/>
      <c r="X80" s="37"/>
      <c r="Y80" s="37"/>
      <c r="Z80" s="144" t="s">
        <v>29</v>
      </c>
      <c r="AA80" s="144"/>
      <c r="AB80" s="144"/>
      <c r="AC80" s="144"/>
      <c r="AD80" s="145" t="s">
        <v>51</v>
      </c>
      <c r="AE80" s="145"/>
      <c r="AF80" s="145"/>
      <c r="AG80" s="145"/>
    </row>
    <row r="81" spans="2:33" ht="20.25" customHeight="1">
      <c r="B81" s="17" t="s">
        <v>35</v>
      </c>
      <c r="C81" s="146" t="s">
        <v>48</v>
      </c>
      <c r="D81" s="147"/>
      <c r="E81" s="147"/>
      <c r="F81" s="147"/>
      <c r="G81" s="147"/>
      <c r="H81" s="147"/>
      <c r="I81" s="59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  <c r="AF81" s="37"/>
      <c r="AG81" s="37"/>
    </row>
    <row r="82" spans="2:33" ht="20.25" customHeight="1">
      <c r="B82" s="143" t="s">
        <v>30</v>
      </c>
      <c r="C82" s="143"/>
      <c r="D82" s="148" t="s">
        <v>49</v>
      </c>
      <c r="E82" s="148"/>
      <c r="F82" s="148"/>
      <c r="G82" s="148"/>
      <c r="H82" s="148"/>
      <c r="I82" s="60"/>
      <c r="J82" s="37"/>
      <c r="K82" s="37"/>
      <c r="L82" s="37"/>
      <c r="M82" s="37"/>
      <c r="N82" s="37"/>
      <c r="O82" s="46" t="s">
        <v>31</v>
      </c>
      <c r="P82" s="47"/>
      <c r="Q82" s="145" t="s">
        <v>79</v>
      </c>
      <c r="R82" s="149"/>
      <c r="S82" s="149"/>
      <c r="T82" s="149"/>
      <c r="U82" s="149"/>
      <c r="V82" s="149"/>
      <c r="W82" s="149"/>
      <c r="X82" s="149"/>
      <c r="Y82" s="149"/>
      <c r="Z82" s="149"/>
      <c r="AA82" s="37"/>
      <c r="AB82" s="150" t="s">
        <v>23</v>
      </c>
      <c r="AC82" s="150"/>
      <c r="AD82" s="150"/>
      <c r="AE82" s="41">
        <v>3</v>
      </c>
      <c r="AF82" s="2" t="s">
        <v>10</v>
      </c>
      <c r="AG82" s="41">
        <v>4</v>
      </c>
    </row>
    <row r="83" spans="5:6" ht="20.25" customHeight="1">
      <c r="E83" s="1"/>
      <c r="F83" s="1"/>
    </row>
    <row r="84" spans="2:33" ht="20.25" customHeight="1">
      <c r="B84" s="130" t="s">
        <v>16</v>
      </c>
      <c r="C84" s="50" t="s">
        <v>20</v>
      </c>
      <c r="D84" s="50" t="s">
        <v>0</v>
      </c>
      <c r="E84" s="50" t="s">
        <v>2</v>
      </c>
      <c r="F84" s="51" t="s">
        <v>21</v>
      </c>
      <c r="G84" s="116" t="s">
        <v>11</v>
      </c>
      <c r="H84" s="134"/>
      <c r="I84" s="61" t="s">
        <v>41</v>
      </c>
      <c r="J84" s="135" t="s">
        <v>32</v>
      </c>
      <c r="K84" s="136"/>
      <c r="L84" s="136"/>
      <c r="M84" s="136"/>
      <c r="N84" s="136"/>
      <c r="O84" s="136"/>
      <c r="P84" s="116" t="s">
        <v>33</v>
      </c>
      <c r="Q84" s="137"/>
      <c r="R84" s="137"/>
      <c r="S84" s="137"/>
      <c r="T84" s="137"/>
      <c r="U84" s="137"/>
      <c r="V84" s="116" t="s">
        <v>43</v>
      </c>
      <c r="W84" s="137"/>
      <c r="X84" s="137"/>
      <c r="Y84" s="137"/>
      <c r="Z84" s="137"/>
      <c r="AA84" s="137"/>
      <c r="AB84" s="138" t="s">
        <v>7</v>
      </c>
      <c r="AC84" s="139"/>
      <c r="AD84" s="61" t="s">
        <v>27</v>
      </c>
      <c r="AE84" s="116" t="s">
        <v>14</v>
      </c>
      <c r="AF84" s="117"/>
      <c r="AG84" s="118" t="s">
        <v>57</v>
      </c>
    </row>
    <row r="85" spans="2:33" ht="20.25" customHeight="1">
      <c r="B85" s="131"/>
      <c r="C85" s="52"/>
      <c r="D85" s="53"/>
      <c r="E85" s="53"/>
      <c r="F85" s="54"/>
      <c r="G85" s="55"/>
      <c r="H85" s="56"/>
      <c r="I85" s="56"/>
      <c r="J85" s="110" t="s">
        <v>4</v>
      </c>
      <c r="K85" s="113" t="s">
        <v>38</v>
      </c>
      <c r="L85" s="123" t="s">
        <v>56</v>
      </c>
      <c r="M85" s="123" t="s">
        <v>37</v>
      </c>
      <c r="N85" s="123" t="s">
        <v>40</v>
      </c>
      <c r="O85" s="123" t="s">
        <v>39</v>
      </c>
      <c r="P85" s="126" t="s">
        <v>4</v>
      </c>
      <c r="Q85" s="129" t="s">
        <v>38</v>
      </c>
      <c r="R85" s="140" t="s">
        <v>56</v>
      </c>
      <c r="S85" s="140" t="s">
        <v>37</v>
      </c>
      <c r="T85" s="140" t="s">
        <v>40</v>
      </c>
      <c r="U85" s="140" t="s">
        <v>39</v>
      </c>
      <c r="V85" s="110" t="s">
        <v>4</v>
      </c>
      <c r="W85" s="113" t="s">
        <v>38</v>
      </c>
      <c r="X85" s="113" t="s">
        <v>56</v>
      </c>
      <c r="Y85" s="113" t="s">
        <v>37</v>
      </c>
      <c r="Z85" s="113" t="s">
        <v>40</v>
      </c>
      <c r="AA85" s="113" t="s">
        <v>39</v>
      </c>
      <c r="AB85" s="49"/>
      <c r="AC85" s="49"/>
      <c r="AD85" s="49"/>
      <c r="AE85" s="49"/>
      <c r="AF85" s="49"/>
      <c r="AG85" s="119"/>
    </row>
    <row r="86" spans="2:33" ht="20.25" customHeight="1">
      <c r="B86" s="132"/>
      <c r="C86" s="53" t="s">
        <v>24</v>
      </c>
      <c r="D86" s="53" t="s">
        <v>1</v>
      </c>
      <c r="E86" s="53" t="s">
        <v>3</v>
      </c>
      <c r="F86" s="53" t="s">
        <v>22</v>
      </c>
      <c r="G86" s="53" t="s">
        <v>12</v>
      </c>
      <c r="H86" s="53" t="s">
        <v>13</v>
      </c>
      <c r="I86" s="53" t="s">
        <v>42</v>
      </c>
      <c r="J86" s="111"/>
      <c r="K86" s="111"/>
      <c r="L86" s="124"/>
      <c r="M86" s="124"/>
      <c r="N86" s="124" t="s">
        <v>34</v>
      </c>
      <c r="O86" s="124"/>
      <c r="P86" s="127"/>
      <c r="Q86" s="127"/>
      <c r="R86" s="141"/>
      <c r="S86" s="141"/>
      <c r="T86" s="141" t="s">
        <v>34</v>
      </c>
      <c r="U86" s="141"/>
      <c r="V86" s="111"/>
      <c r="W86" s="114"/>
      <c r="X86" s="114"/>
      <c r="Y86" s="114"/>
      <c r="Z86" s="114"/>
      <c r="AA86" s="114"/>
      <c r="AB86" s="105" t="s">
        <v>5</v>
      </c>
      <c r="AC86" s="105" t="s">
        <v>6</v>
      </c>
      <c r="AD86" s="105" t="s">
        <v>6</v>
      </c>
      <c r="AE86" s="105" t="s">
        <v>8</v>
      </c>
      <c r="AF86" s="105" t="s">
        <v>9</v>
      </c>
      <c r="AG86" s="120"/>
    </row>
    <row r="87" spans="2:33" ht="20.25" customHeight="1">
      <c r="B87" s="133"/>
      <c r="C87" s="57" t="s">
        <v>19</v>
      </c>
      <c r="D87" s="58"/>
      <c r="E87" s="58"/>
      <c r="F87" s="58"/>
      <c r="G87" s="57" t="s">
        <v>15</v>
      </c>
      <c r="H87" s="57" t="s">
        <v>15</v>
      </c>
      <c r="I87" s="57"/>
      <c r="J87" s="122"/>
      <c r="K87" s="122"/>
      <c r="L87" s="125"/>
      <c r="M87" s="125"/>
      <c r="N87" s="125"/>
      <c r="O87" s="125"/>
      <c r="P87" s="128"/>
      <c r="Q87" s="128"/>
      <c r="R87" s="142"/>
      <c r="S87" s="142"/>
      <c r="T87" s="142"/>
      <c r="U87" s="142"/>
      <c r="V87" s="112"/>
      <c r="W87" s="115"/>
      <c r="X87" s="115"/>
      <c r="Y87" s="115"/>
      <c r="Z87" s="115"/>
      <c r="AA87" s="115"/>
      <c r="AB87" s="106"/>
      <c r="AC87" s="106"/>
      <c r="AD87" s="107"/>
      <c r="AE87" s="106"/>
      <c r="AF87" s="106"/>
      <c r="AG87" s="121"/>
    </row>
    <row r="88" spans="2:33" ht="20.25" customHeight="1">
      <c r="B88" s="22"/>
      <c r="C88" s="22"/>
      <c r="D88" s="25"/>
      <c r="E88" s="22"/>
      <c r="F88" s="22"/>
      <c r="G88" s="19"/>
      <c r="H88" s="19"/>
      <c r="I88" s="62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2"/>
      <c r="AC88" s="28"/>
      <c r="AD88" s="28"/>
      <c r="AE88" s="31"/>
      <c r="AF88" s="31"/>
      <c r="AG88" s="34"/>
    </row>
    <row r="89" spans="2:33" ht="66" customHeight="1">
      <c r="B89" s="65" t="s">
        <v>80</v>
      </c>
      <c r="C89" s="65" t="s">
        <v>81</v>
      </c>
      <c r="D89" s="65" t="s">
        <v>82</v>
      </c>
      <c r="E89" s="65" t="s">
        <v>83</v>
      </c>
      <c r="F89" s="64" t="s">
        <v>55</v>
      </c>
      <c r="G89" s="66">
        <v>44697</v>
      </c>
      <c r="H89" s="66">
        <v>44756</v>
      </c>
      <c r="I89" s="67">
        <v>0</v>
      </c>
      <c r="J89" s="68">
        <f>K89+L89+M89+N89+O89</f>
        <v>1195940.25</v>
      </c>
      <c r="K89" s="68">
        <v>0</v>
      </c>
      <c r="L89" s="68">
        <v>1195940.25</v>
      </c>
      <c r="M89" s="68">
        <v>0</v>
      </c>
      <c r="N89" s="68">
        <v>0</v>
      </c>
      <c r="O89" s="68">
        <v>0</v>
      </c>
      <c r="P89" s="68">
        <f>Q89+R89+S89+T89+U89</f>
        <v>893712.32</v>
      </c>
      <c r="Q89" s="68">
        <v>0</v>
      </c>
      <c r="R89" s="68">
        <v>893712.32</v>
      </c>
      <c r="S89" s="68">
        <v>0</v>
      </c>
      <c r="T89" s="68">
        <v>0</v>
      </c>
      <c r="U89" s="68">
        <v>0</v>
      </c>
      <c r="V89" s="68">
        <f>W89+X89+Y89+AA89+Z89</f>
        <v>302227.93000000005</v>
      </c>
      <c r="W89" s="68">
        <v>0</v>
      </c>
      <c r="X89" s="68">
        <f>L89-R89</f>
        <v>302227.93000000005</v>
      </c>
      <c r="Y89" s="68">
        <v>0</v>
      </c>
      <c r="Z89" s="68">
        <v>0</v>
      </c>
      <c r="AA89" s="68">
        <v>0</v>
      </c>
      <c r="AB89" s="64" t="s">
        <v>90</v>
      </c>
      <c r="AC89" s="74">
        <v>320</v>
      </c>
      <c r="AD89" s="74">
        <f>AC89*0.75</f>
        <v>240</v>
      </c>
      <c r="AE89" s="75">
        <v>0.75</v>
      </c>
      <c r="AF89" s="76">
        <f>(R89*100)/L89</f>
        <v>74.72884368596173</v>
      </c>
      <c r="AG89" s="35"/>
    </row>
    <row r="90" spans="2:33" ht="20.25" customHeight="1">
      <c r="B90" s="23"/>
      <c r="C90" s="23"/>
      <c r="D90" s="26"/>
      <c r="E90" s="23"/>
      <c r="F90" s="23"/>
      <c r="G90" s="20"/>
      <c r="H90" s="20"/>
      <c r="I90" s="67"/>
      <c r="J90" s="68"/>
      <c r="K90" s="68"/>
      <c r="L90" s="68"/>
      <c r="M90" s="68"/>
      <c r="N90" s="68"/>
      <c r="O90" s="68"/>
      <c r="P90" s="68"/>
      <c r="Q90" s="68"/>
      <c r="R90" s="68"/>
      <c r="S90" s="68"/>
      <c r="T90" s="68"/>
      <c r="U90" s="68"/>
      <c r="V90" s="68"/>
      <c r="W90" s="68"/>
      <c r="X90" s="68"/>
      <c r="Y90" s="68"/>
      <c r="Z90" s="68"/>
      <c r="AA90" s="68"/>
      <c r="AB90" s="64"/>
      <c r="AC90" s="73"/>
      <c r="AD90" s="73"/>
      <c r="AE90" s="32"/>
      <c r="AF90" s="32"/>
      <c r="AG90" s="35"/>
    </row>
    <row r="91" spans="2:33" ht="66" customHeight="1">
      <c r="B91" s="23"/>
      <c r="C91" s="23"/>
      <c r="D91" s="26"/>
      <c r="E91" s="23"/>
      <c r="F91" s="23"/>
      <c r="G91" s="20"/>
      <c r="H91" s="20"/>
      <c r="I91" s="67"/>
      <c r="J91" s="68"/>
      <c r="K91" s="68"/>
      <c r="L91" s="68"/>
      <c r="M91" s="68"/>
      <c r="N91" s="68"/>
      <c r="O91" s="68"/>
      <c r="P91" s="68"/>
      <c r="Q91" s="68"/>
      <c r="R91" s="68"/>
      <c r="S91" s="68"/>
      <c r="T91" s="68"/>
      <c r="U91" s="68"/>
      <c r="V91" s="68"/>
      <c r="W91" s="68"/>
      <c r="X91" s="68"/>
      <c r="Y91" s="68"/>
      <c r="Z91" s="68"/>
      <c r="AA91" s="68"/>
      <c r="AB91" s="64"/>
      <c r="AC91" s="73"/>
      <c r="AD91" s="73"/>
      <c r="AE91" s="32"/>
      <c r="AF91" s="32"/>
      <c r="AG91" s="35"/>
    </row>
    <row r="92" spans="2:33" ht="20.25" customHeight="1">
      <c r="B92" s="23"/>
      <c r="C92" s="23"/>
      <c r="D92" s="26"/>
      <c r="E92" s="23"/>
      <c r="F92" s="23"/>
      <c r="G92" s="20"/>
      <c r="H92" s="20"/>
      <c r="I92" s="67"/>
      <c r="J92" s="68"/>
      <c r="K92" s="68"/>
      <c r="L92" s="68"/>
      <c r="M92" s="68"/>
      <c r="N92" s="68"/>
      <c r="O92" s="68"/>
      <c r="P92" s="68"/>
      <c r="Q92" s="68"/>
      <c r="R92" s="68"/>
      <c r="S92" s="68"/>
      <c r="T92" s="68"/>
      <c r="U92" s="68"/>
      <c r="V92" s="68"/>
      <c r="W92" s="68"/>
      <c r="X92" s="68"/>
      <c r="Y92" s="68"/>
      <c r="Z92" s="68"/>
      <c r="AA92" s="68"/>
      <c r="AB92" s="23"/>
      <c r="AC92" s="29"/>
      <c r="AD92" s="29"/>
      <c r="AE92" s="32"/>
      <c r="AF92" s="32"/>
      <c r="AG92" s="35"/>
    </row>
    <row r="93" spans="2:33" ht="66" customHeight="1">
      <c r="B93" s="23"/>
      <c r="C93" s="23"/>
      <c r="D93" s="26"/>
      <c r="E93" s="23"/>
      <c r="F93" s="23"/>
      <c r="G93" s="20"/>
      <c r="H93" s="20"/>
      <c r="I93" s="67"/>
      <c r="J93" s="68"/>
      <c r="K93" s="68"/>
      <c r="L93" s="68"/>
      <c r="M93" s="68"/>
      <c r="N93" s="68"/>
      <c r="O93" s="68"/>
      <c r="P93" s="68"/>
      <c r="Q93" s="68"/>
      <c r="R93" s="68"/>
      <c r="S93" s="68"/>
      <c r="T93" s="68"/>
      <c r="U93" s="68"/>
      <c r="V93" s="68"/>
      <c r="W93" s="68"/>
      <c r="X93" s="68"/>
      <c r="Y93" s="68"/>
      <c r="Z93" s="68"/>
      <c r="AA93" s="68"/>
      <c r="AB93" s="23"/>
      <c r="AC93" s="29"/>
      <c r="AD93" s="29"/>
      <c r="AE93" s="32"/>
      <c r="AF93" s="32"/>
      <c r="AG93" s="35"/>
    </row>
    <row r="94" spans="2:33" ht="20.25" customHeight="1">
      <c r="B94" s="23"/>
      <c r="C94" s="23"/>
      <c r="D94" s="26"/>
      <c r="E94" s="23"/>
      <c r="F94" s="23"/>
      <c r="G94" s="20"/>
      <c r="H94" s="20"/>
      <c r="I94" s="67"/>
      <c r="J94" s="68"/>
      <c r="K94" s="68"/>
      <c r="L94" s="68"/>
      <c r="M94" s="68"/>
      <c r="N94" s="68"/>
      <c r="O94" s="68"/>
      <c r="P94" s="68"/>
      <c r="Q94" s="68"/>
      <c r="R94" s="68"/>
      <c r="S94" s="68"/>
      <c r="T94" s="68"/>
      <c r="U94" s="68"/>
      <c r="V94" s="68"/>
      <c r="W94" s="68"/>
      <c r="X94" s="68"/>
      <c r="Y94" s="68"/>
      <c r="Z94" s="68"/>
      <c r="AA94" s="68"/>
      <c r="AB94" s="23"/>
      <c r="AC94" s="29"/>
      <c r="AD94" s="29"/>
      <c r="AE94" s="32"/>
      <c r="AF94" s="32"/>
      <c r="AG94" s="35"/>
    </row>
    <row r="95" spans="2:33" ht="66" customHeight="1">
      <c r="B95" s="23"/>
      <c r="C95" s="23"/>
      <c r="D95" s="26"/>
      <c r="E95" s="23"/>
      <c r="F95" s="23"/>
      <c r="G95" s="20"/>
      <c r="H95" s="20"/>
      <c r="I95" s="67"/>
      <c r="J95" s="68"/>
      <c r="K95" s="68"/>
      <c r="L95" s="68"/>
      <c r="M95" s="68"/>
      <c r="N95" s="68"/>
      <c r="O95" s="68"/>
      <c r="P95" s="68"/>
      <c r="Q95" s="68"/>
      <c r="R95" s="68"/>
      <c r="S95" s="68"/>
      <c r="T95" s="68"/>
      <c r="U95" s="68"/>
      <c r="V95" s="68"/>
      <c r="W95" s="68"/>
      <c r="X95" s="68"/>
      <c r="Y95" s="68"/>
      <c r="Z95" s="68"/>
      <c r="AA95" s="68"/>
      <c r="AB95" s="23"/>
      <c r="AC95" s="29"/>
      <c r="AD95" s="29"/>
      <c r="AE95" s="32"/>
      <c r="AF95" s="32"/>
      <c r="AG95" s="35"/>
    </row>
    <row r="96" spans="2:33" ht="20.25" customHeight="1">
      <c r="B96" s="23"/>
      <c r="C96" s="23"/>
      <c r="D96" s="26"/>
      <c r="E96" s="23"/>
      <c r="F96" s="23"/>
      <c r="G96" s="20"/>
      <c r="H96" s="20"/>
      <c r="I96" s="67"/>
      <c r="J96" s="68"/>
      <c r="K96" s="68"/>
      <c r="L96" s="68"/>
      <c r="M96" s="68"/>
      <c r="N96" s="68"/>
      <c r="O96" s="68"/>
      <c r="P96" s="68"/>
      <c r="Q96" s="68"/>
      <c r="R96" s="68"/>
      <c r="S96" s="68"/>
      <c r="T96" s="68"/>
      <c r="U96" s="68"/>
      <c r="V96" s="68"/>
      <c r="W96" s="68"/>
      <c r="X96" s="68"/>
      <c r="Y96" s="68"/>
      <c r="Z96" s="68"/>
      <c r="AA96" s="68"/>
      <c r="AB96" s="23"/>
      <c r="AC96" s="29"/>
      <c r="AD96" s="29"/>
      <c r="AE96" s="32"/>
      <c r="AF96" s="32"/>
      <c r="AG96" s="35"/>
    </row>
    <row r="97" spans="2:33" ht="66" customHeight="1">
      <c r="B97" s="23"/>
      <c r="C97" s="23"/>
      <c r="D97" s="26"/>
      <c r="E97" s="23"/>
      <c r="F97" s="23"/>
      <c r="G97" s="20"/>
      <c r="H97" s="20"/>
      <c r="I97" s="68"/>
      <c r="J97" s="68"/>
      <c r="K97" s="68"/>
      <c r="L97" s="68"/>
      <c r="M97" s="68"/>
      <c r="N97" s="68"/>
      <c r="O97" s="68"/>
      <c r="P97" s="68"/>
      <c r="Q97" s="68"/>
      <c r="R97" s="68"/>
      <c r="S97" s="68"/>
      <c r="T97" s="68"/>
      <c r="U97" s="68"/>
      <c r="V97" s="68"/>
      <c r="W97" s="68"/>
      <c r="X97" s="68"/>
      <c r="Y97" s="68"/>
      <c r="Z97" s="68"/>
      <c r="AA97" s="68"/>
      <c r="AB97" s="23"/>
      <c r="AC97" s="29"/>
      <c r="AD97" s="29"/>
      <c r="AE97" s="32"/>
      <c r="AF97" s="32"/>
      <c r="AG97" s="35"/>
    </row>
    <row r="98" spans="2:33" ht="20.25" customHeight="1">
      <c r="B98" s="23"/>
      <c r="C98" s="23"/>
      <c r="D98" s="26"/>
      <c r="E98" s="23"/>
      <c r="F98" s="23"/>
      <c r="G98" s="20"/>
      <c r="H98" s="20"/>
      <c r="I98" s="68"/>
      <c r="J98" s="68"/>
      <c r="K98" s="68"/>
      <c r="L98" s="68"/>
      <c r="M98" s="68"/>
      <c r="N98" s="68"/>
      <c r="O98" s="68"/>
      <c r="P98" s="68"/>
      <c r="Q98" s="68"/>
      <c r="R98" s="68"/>
      <c r="S98" s="68"/>
      <c r="T98" s="68"/>
      <c r="U98" s="68"/>
      <c r="V98" s="68"/>
      <c r="W98" s="68"/>
      <c r="X98" s="68"/>
      <c r="Y98" s="68"/>
      <c r="Z98" s="68"/>
      <c r="AA98" s="68"/>
      <c r="AB98" s="23"/>
      <c r="AC98" s="29"/>
      <c r="AD98" s="29"/>
      <c r="AE98" s="32"/>
      <c r="AF98" s="32"/>
      <c r="AG98" s="35"/>
    </row>
    <row r="99" spans="2:33" ht="66" customHeight="1">
      <c r="B99" s="23"/>
      <c r="C99" s="23"/>
      <c r="D99" s="26"/>
      <c r="E99" s="23"/>
      <c r="F99" s="23"/>
      <c r="G99" s="20"/>
      <c r="H99" s="20"/>
      <c r="I99" s="68"/>
      <c r="J99" s="68"/>
      <c r="K99" s="68"/>
      <c r="L99" s="68"/>
      <c r="M99" s="68"/>
      <c r="N99" s="68"/>
      <c r="O99" s="68"/>
      <c r="P99" s="68"/>
      <c r="Q99" s="68"/>
      <c r="R99" s="68"/>
      <c r="S99" s="68"/>
      <c r="T99" s="68"/>
      <c r="U99" s="68"/>
      <c r="V99" s="68"/>
      <c r="W99" s="68"/>
      <c r="X99" s="68"/>
      <c r="Y99" s="68"/>
      <c r="Z99" s="68"/>
      <c r="AA99" s="68"/>
      <c r="AB99" s="23"/>
      <c r="AC99" s="29"/>
      <c r="AD99" s="29"/>
      <c r="AE99" s="32"/>
      <c r="AF99" s="32"/>
      <c r="AG99" s="35"/>
    </row>
    <row r="100" spans="2:33" ht="20.25" customHeight="1">
      <c r="B100" s="23"/>
      <c r="C100" s="23"/>
      <c r="D100" s="26"/>
      <c r="E100" s="23"/>
      <c r="F100" s="23"/>
      <c r="G100" s="20"/>
      <c r="H100" s="20"/>
      <c r="I100" s="68"/>
      <c r="J100" s="68"/>
      <c r="K100" s="68"/>
      <c r="L100" s="68"/>
      <c r="M100" s="68"/>
      <c r="N100" s="68"/>
      <c r="O100" s="68"/>
      <c r="P100" s="68"/>
      <c r="Q100" s="68"/>
      <c r="R100" s="68"/>
      <c r="S100" s="68"/>
      <c r="T100" s="68"/>
      <c r="U100" s="68"/>
      <c r="V100" s="68"/>
      <c r="W100" s="68"/>
      <c r="X100" s="68"/>
      <c r="Y100" s="68"/>
      <c r="Z100" s="68"/>
      <c r="AA100" s="68"/>
      <c r="AB100" s="23"/>
      <c r="AC100" s="29"/>
      <c r="AD100" s="29"/>
      <c r="AE100" s="32"/>
      <c r="AF100" s="32"/>
      <c r="AG100" s="35"/>
    </row>
    <row r="101" spans="2:33" ht="66" customHeight="1">
      <c r="B101" s="23"/>
      <c r="C101" s="23"/>
      <c r="D101" s="26"/>
      <c r="E101" s="23"/>
      <c r="F101" s="23"/>
      <c r="G101" s="20"/>
      <c r="H101" s="20"/>
      <c r="I101" s="68"/>
      <c r="J101" s="68"/>
      <c r="K101" s="68"/>
      <c r="L101" s="68"/>
      <c r="M101" s="68"/>
      <c r="N101" s="68"/>
      <c r="O101" s="68"/>
      <c r="P101" s="68"/>
      <c r="Q101" s="68"/>
      <c r="R101" s="68"/>
      <c r="S101" s="68"/>
      <c r="T101" s="68"/>
      <c r="U101" s="68"/>
      <c r="V101" s="68"/>
      <c r="W101" s="68"/>
      <c r="X101" s="68"/>
      <c r="Y101" s="68"/>
      <c r="Z101" s="68"/>
      <c r="AA101" s="68"/>
      <c r="AB101" s="23"/>
      <c r="AC101" s="29"/>
      <c r="AD101" s="29"/>
      <c r="AE101" s="32"/>
      <c r="AF101" s="32"/>
      <c r="AG101" s="35"/>
    </row>
    <row r="102" spans="2:33" ht="20.25" customHeight="1">
      <c r="B102" s="23"/>
      <c r="C102" s="23"/>
      <c r="D102" s="26"/>
      <c r="E102" s="23"/>
      <c r="F102" s="23"/>
      <c r="G102" s="20"/>
      <c r="H102" s="20"/>
      <c r="I102" s="68"/>
      <c r="J102" s="68"/>
      <c r="K102" s="68"/>
      <c r="L102" s="68"/>
      <c r="M102" s="68"/>
      <c r="N102" s="68"/>
      <c r="O102" s="68"/>
      <c r="P102" s="68"/>
      <c r="Q102" s="68"/>
      <c r="R102" s="68"/>
      <c r="S102" s="68"/>
      <c r="T102" s="68"/>
      <c r="U102" s="68"/>
      <c r="V102" s="68"/>
      <c r="W102" s="68"/>
      <c r="X102" s="68"/>
      <c r="Y102" s="68"/>
      <c r="Z102" s="68"/>
      <c r="AA102" s="68"/>
      <c r="AB102" s="23"/>
      <c r="AC102" s="29"/>
      <c r="AD102" s="29"/>
      <c r="AE102" s="32"/>
      <c r="AF102" s="32"/>
      <c r="AG102" s="35"/>
    </row>
    <row r="103" spans="2:33" ht="66" customHeight="1">
      <c r="B103" s="23"/>
      <c r="C103" s="23"/>
      <c r="D103" s="26"/>
      <c r="E103" s="23"/>
      <c r="F103" s="23"/>
      <c r="G103" s="20"/>
      <c r="H103" s="20"/>
      <c r="I103" s="68"/>
      <c r="J103" s="68"/>
      <c r="K103" s="68"/>
      <c r="L103" s="68"/>
      <c r="M103" s="68"/>
      <c r="N103" s="68"/>
      <c r="O103" s="68"/>
      <c r="P103" s="68"/>
      <c r="Q103" s="68"/>
      <c r="R103" s="68"/>
      <c r="S103" s="68"/>
      <c r="T103" s="68"/>
      <c r="U103" s="68"/>
      <c r="V103" s="68"/>
      <c r="W103" s="68"/>
      <c r="X103" s="68"/>
      <c r="Y103" s="68"/>
      <c r="Z103" s="68"/>
      <c r="AA103" s="68"/>
      <c r="AB103" s="23"/>
      <c r="AC103" s="29"/>
      <c r="AD103" s="29"/>
      <c r="AE103" s="32"/>
      <c r="AF103" s="32"/>
      <c r="AG103" s="35"/>
    </row>
    <row r="104" spans="2:33" ht="20.25" customHeight="1">
      <c r="B104" s="18"/>
      <c r="C104" s="18"/>
      <c r="D104" s="27"/>
      <c r="E104" s="18"/>
      <c r="F104" s="18"/>
      <c r="G104" s="21"/>
      <c r="H104" s="21"/>
      <c r="I104" s="69"/>
      <c r="J104" s="69"/>
      <c r="K104" s="69"/>
      <c r="L104" s="69"/>
      <c r="M104" s="69"/>
      <c r="N104" s="69"/>
      <c r="O104" s="69"/>
      <c r="P104" s="69"/>
      <c r="Q104" s="69"/>
      <c r="R104" s="69"/>
      <c r="S104" s="69"/>
      <c r="T104" s="69"/>
      <c r="U104" s="69"/>
      <c r="V104" s="69"/>
      <c r="W104" s="69"/>
      <c r="X104" s="69"/>
      <c r="Y104" s="69"/>
      <c r="Z104" s="69"/>
      <c r="AA104" s="69"/>
      <c r="AB104" s="18"/>
      <c r="AC104" s="30"/>
      <c r="AD104" s="30"/>
      <c r="AE104" s="33"/>
      <c r="AF104" s="33"/>
      <c r="AG104" s="36"/>
    </row>
    <row r="105" spans="2:33" ht="24.75" customHeight="1">
      <c r="B105" s="6"/>
      <c r="C105" s="6"/>
      <c r="D105" s="6"/>
      <c r="E105" s="6"/>
      <c r="F105" s="108" t="s">
        <v>17</v>
      </c>
      <c r="G105" s="109"/>
      <c r="H105" s="109"/>
      <c r="I105" s="71">
        <f>SUM(I89:I104)</f>
        <v>0</v>
      </c>
      <c r="J105" s="71">
        <f aca="true" t="shared" si="5" ref="J105:AA105">SUM(J89:J104)</f>
        <v>1195940.25</v>
      </c>
      <c r="K105" s="71">
        <f t="shared" si="5"/>
        <v>0</v>
      </c>
      <c r="L105" s="71">
        <f t="shared" si="5"/>
        <v>1195940.25</v>
      </c>
      <c r="M105" s="71">
        <f t="shared" si="5"/>
        <v>0</v>
      </c>
      <c r="N105" s="71">
        <f t="shared" si="5"/>
        <v>0</v>
      </c>
      <c r="O105" s="71">
        <f t="shared" si="5"/>
        <v>0</v>
      </c>
      <c r="P105" s="71">
        <f t="shared" si="5"/>
        <v>893712.32</v>
      </c>
      <c r="Q105" s="71">
        <f t="shared" si="5"/>
        <v>0</v>
      </c>
      <c r="R105" s="71">
        <f t="shared" si="5"/>
        <v>893712.32</v>
      </c>
      <c r="S105" s="71">
        <f t="shared" si="5"/>
        <v>0</v>
      </c>
      <c r="T105" s="71">
        <f t="shared" si="5"/>
        <v>0</v>
      </c>
      <c r="U105" s="71">
        <f t="shared" si="5"/>
        <v>0</v>
      </c>
      <c r="V105" s="71">
        <f t="shared" si="5"/>
        <v>302227.93000000005</v>
      </c>
      <c r="W105" s="71">
        <f t="shared" si="5"/>
        <v>0</v>
      </c>
      <c r="X105" s="71">
        <f t="shared" si="5"/>
        <v>302227.93000000005</v>
      </c>
      <c r="Y105" s="71">
        <f t="shared" si="5"/>
        <v>0</v>
      </c>
      <c r="Z105" s="71">
        <f t="shared" si="5"/>
        <v>0</v>
      </c>
      <c r="AA105" s="71">
        <f t="shared" si="5"/>
        <v>0</v>
      </c>
      <c r="AB105" s="6"/>
      <c r="AC105" s="6"/>
      <c r="AD105" s="6"/>
      <c r="AE105" s="6"/>
      <c r="AF105" s="6"/>
      <c r="AG105" s="6"/>
    </row>
    <row r="106" spans="2:33" ht="24.75" customHeight="1">
      <c r="B106" s="7"/>
      <c r="C106" s="8"/>
      <c r="D106" s="8"/>
      <c r="E106" s="8"/>
      <c r="F106" s="9"/>
      <c r="G106" s="15"/>
      <c r="H106" s="16" t="s">
        <v>18</v>
      </c>
      <c r="I106" s="71">
        <f>I105</f>
        <v>0</v>
      </c>
      <c r="J106" s="71">
        <f aca="true" t="shared" si="6" ref="J106:AA106">J105</f>
        <v>1195940.25</v>
      </c>
      <c r="K106" s="71">
        <f t="shared" si="6"/>
        <v>0</v>
      </c>
      <c r="L106" s="71">
        <f t="shared" si="6"/>
        <v>1195940.25</v>
      </c>
      <c r="M106" s="71">
        <f t="shared" si="6"/>
        <v>0</v>
      </c>
      <c r="N106" s="71">
        <f t="shared" si="6"/>
        <v>0</v>
      </c>
      <c r="O106" s="71">
        <f t="shared" si="6"/>
        <v>0</v>
      </c>
      <c r="P106" s="71">
        <f t="shared" si="6"/>
        <v>893712.32</v>
      </c>
      <c r="Q106" s="71">
        <f t="shared" si="6"/>
        <v>0</v>
      </c>
      <c r="R106" s="71">
        <f t="shared" si="6"/>
        <v>893712.32</v>
      </c>
      <c r="S106" s="71">
        <f t="shared" si="6"/>
        <v>0</v>
      </c>
      <c r="T106" s="71">
        <f t="shared" si="6"/>
        <v>0</v>
      </c>
      <c r="U106" s="71">
        <f t="shared" si="6"/>
        <v>0</v>
      </c>
      <c r="V106" s="71">
        <f t="shared" si="6"/>
        <v>302227.93000000005</v>
      </c>
      <c r="W106" s="71">
        <f t="shared" si="6"/>
        <v>0</v>
      </c>
      <c r="X106" s="71">
        <f t="shared" si="6"/>
        <v>302227.93000000005</v>
      </c>
      <c r="Y106" s="71">
        <f t="shared" si="6"/>
        <v>0</v>
      </c>
      <c r="Z106" s="71">
        <f t="shared" si="6"/>
        <v>0</v>
      </c>
      <c r="AA106" s="71">
        <f t="shared" si="6"/>
        <v>0</v>
      </c>
      <c r="AB106" s="8"/>
      <c r="AC106" s="8"/>
      <c r="AD106" s="8"/>
      <c r="AE106" s="8"/>
      <c r="AF106" s="7"/>
      <c r="AG106" s="7"/>
    </row>
    <row r="107" spans="2:33" ht="24.75" customHeight="1">
      <c r="B107" s="7"/>
      <c r="C107" s="8"/>
      <c r="D107" s="8"/>
      <c r="E107" s="8"/>
      <c r="F107" s="9"/>
      <c r="G107" s="15"/>
      <c r="H107" s="16" t="s">
        <v>4</v>
      </c>
      <c r="I107" s="71">
        <f>I105+I68+I33</f>
        <v>0</v>
      </c>
      <c r="J107" s="71">
        <f aca="true" t="shared" si="7" ref="J107:AA107">J105+J68+J33</f>
        <v>10389394.33</v>
      </c>
      <c r="K107" s="71">
        <f t="shared" si="7"/>
        <v>0</v>
      </c>
      <c r="L107" s="71">
        <f t="shared" si="7"/>
        <v>10389394.33</v>
      </c>
      <c r="M107" s="71">
        <f t="shared" si="7"/>
        <v>0</v>
      </c>
      <c r="N107" s="71">
        <f t="shared" si="7"/>
        <v>0</v>
      </c>
      <c r="O107" s="71">
        <f t="shared" si="7"/>
        <v>0</v>
      </c>
      <c r="P107" s="71">
        <f t="shared" si="7"/>
        <v>5396341.92</v>
      </c>
      <c r="Q107" s="71">
        <f t="shared" si="7"/>
        <v>0</v>
      </c>
      <c r="R107" s="71">
        <f t="shared" si="7"/>
        <v>5396341.92</v>
      </c>
      <c r="S107" s="71">
        <f t="shared" si="7"/>
        <v>0</v>
      </c>
      <c r="T107" s="71">
        <f t="shared" si="7"/>
        <v>0</v>
      </c>
      <c r="U107" s="71">
        <f t="shared" si="7"/>
        <v>0</v>
      </c>
      <c r="V107" s="71">
        <f t="shared" si="7"/>
        <v>4993052.41</v>
      </c>
      <c r="W107" s="71">
        <f t="shared" si="7"/>
        <v>0</v>
      </c>
      <c r="X107" s="71">
        <f t="shared" si="7"/>
        <v>4993052.41</v>
      </c>
      <c r="Y107" s="71">
        <f t="shared" si="7"/>
        <v>0</v>
      </c>
      <c r="Z107" s="71">
        <f t="shared" si="7"/>
        <v>0</v>
      </c>
      <c r="AA107" s="71">
        <f t="shared" si="7"/>
        <v>0</v>
      </c>
      <c r="AB107" s="8"/>
      <c r="AC107" s="8"/>
      <c r="AD107" s="8"/>
      <c r="AE107" s="8"/>
      <c r="AF107" s="7"/>
      <c r="AG107" s="7"/>
    </row>
    <row r="109" spans="2:33" ht="20.25" customHeight="1">
      <c r="B109" s="151" t="s">
        <v>45</v>
      </c>
      <c r="C109" s="151"/>
      <c r="D109" s="151"/>
      <c r="E109" s="151"/>
      <c r="F109" s="151"/>
      <c r="G109" s="151"/>
      <c r="H109" s="151"/>
      <c r="I109" s="151"/>
      <c r="J109" s="151"/>
      <c r="K109" s="151"/>
      <c r="L109" s="151"/>
      <c r="M109" s="151"/>
      <c r="N109" s="151"/>
      <c r="O109" s="151"/>
      <c r="P109" s="151"/>
      <c r="Q109" s="151"/>
      <c r="R109" s="151"/>
      <c r="S109" s="151"/>
      <c r="T109" s="151"/>
      <c r="U109" s="151"/>
      <c r="V109" s="151"/>
      <c r="W109" s="151"/>
      <c r="X109" s="151"/>
      <c r="Y109" s="151"/>
      <c r="Z109" s="151"/>
      <c r="AA109" s="151"/>
      <c r="AB109" s="151"/>
      <c r="AC109" s="151"/>
      <c r="AD109" s="151"/>
      <c r="AE109" s="151"/>
      <c r="AF109" s="151"/>
      <c r="AG109" s="151"/>
    </row>
    <row r="110" spans="2:33" ht="20.25" customHeight="1">
      <c r="B110" s="11"/>
      <c r="C110" s="11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  <c r="AF110" s="37"/>
      <c r="AG110" s="37"/>
    </row>
    <row r="111" spans="2:33" ht="20.25" customHeight="1">
      <c r="B111" s="151" t="s">
        <v>50</v>
      </c>
      <c r="C111" s="151"/>
      <c r="D111" s="151"/>
      <c r="E111" s="151"/>
      <c r="F111" s="151"/>
      <c r="G111" s="151"/>
      <c r="H111" s="151"/>
      <c r="I111" s="151"/>
      <c r="J111" s="151"/>
      <c r="K111" s="151"/>
      <c r="L111" s="151"/>
      <c r="M111" s="151"/>
      <c r="N111" s="151"/>
      <c r="O111" s="151"/>
      <c r="P111" s="151"/>
      <c r="Q111" s="151"/>
      <c r="R111" s="151"/>
      <c r="S111" s="151"/>
      <c r="T111" s="151"/>
      <c r="U111" s="151"/>
      <c r="V111" s="151"/>
      <c r="W111" s="151"/>
      <c r="X111" s="151"/>
      <c r="Y111" s="151"/>
      <c r="Z111" s="151"/>
      <c r="AA111" s="151"/>
      <c r="AB111" s="151"/>
      <c r="AC111" s="151"/>
      <c r="AD111" s="151"/>
      <c r="AE111" s="151"/>
      <c r="AF111" s="151"/>
      <c r="AG111" s="151"/>
    </row>
    <row r="112" spans="2:33" ht="20.25" customHeight="1">
      <c r="B112" s="152" t="s">
        <v>44</v>
      </c>
      <c r="C112" s="152"/>
      <c r="D112" s="152"/>
      <c r="E112" s="152"/>
      <c r="F112" s="152"/>
      <c r="G112" s="152"/>
      <c r="H112" s="152"/>
      <c r="I112" s="152"/>
      <c r="J112" s="152"/>
      <c r="K112" s="152"/>
      <c r="L112" s="152"/>
      <c r="M112" s="152"/>
      <c r="N112" s="152"/>
      <c r="O112" s="152"/>
      <c r="P112" s="152"/>
      <c r="Q112" s="152"/>
      <c r="R112" s="152"/>
      <c r="S112" s="152"/>
      <c r="T112" s="152"/>
      <c r="U112" s="152"/>
      <c r="V112" s="152"/>
      <c r="W112" s="152"/>
      <c r="X112" s="152"/>
      <c r="Y112" s="152"/>
      <c r="Z112" s="152"/>
      <c r="AA112" s="152"/>
      <c r="AB112" s="152"/>
      <c r="AC112" s="152"/>
      <c r="AD112" s="152"/>
      <c r="AE112" s="152"/>
      <c r="AF112" s="152"/>
      <c r="AG112" s="152"/>
    </row>
    <row r="113" spans="2:33" ht="20.25" customHeight="1">
      <c r="B113" s="153"/>
      <c r="C113" s="153"/>
      <c r="D113" s="153"/>
      <c r="E113" s="153"/>
      <c r="F113" s="153"/>
      <c r="G113" s="153"/>
      <c r="H113" s="153"/>
      <c r="I113" s="153"/>
      <c r="J113" s="153"/>
      <c r="K113" s="153"/>
      <c r="L113" s="153"/>
      <c r="M113" s="153"/>
      <c r="N113" s="153"/>
      <c r="O113" s="153"/>
      <c r="P113" s="153"/>
      <c r="Q113" s="153"/>
      <c r="R113" s="153"/>
      <c r="S113" s="153"/>
      <c r="T113" s="153"/>
      <c r="U113" s="153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  <c r="AF113" s="37"/>
      <c r="AG113" s="37"/>
    </row>
    <row r="114" spans="2:33" ht="20.25" customHeight="1">
      <c r="B114" s="38"/>
      <c r="C114" s="38"/>
      <c r="D114" s="38"/>
      <c r="E114" s="38"/>
      <c r="F114" s="38"/>
      <c r="G114" s="10"/>
      <c r="H114" s="154"/>
      <c r="I114" s="154"/>
      <c r="J114" s="154"/>
      <c r="K114" s="3"/>
      <c r="L114" s="38" t="s">
        <v>25</v>
      </c>
      <c r="M114" s="155" t="s">
        <v>36</v>
      </c>
      <c r="N114" s="155"/>
      <c r="O114" s="155"/>
      <c r="P114" s="44" t="s">
        <v>26</v>
      </c>
      <c r="Q114" s="155" t="s">
        <v>46</v>
      </c>
      <c r="R114" s="155"/>
      <c r="S114" s="45" t="s">
        <v>25</v>
      </c>
      <c r="T114" s="63">
        <v>2022</v>
      </c>
      <c r="U114" s="48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  <c r="AF114" s="37"/>
      <c r="AG114" s="37"/>
    </row>
    <row r="115" spans="2:33" ht="20.25" customHeight="1">
      <c r="B115" s="37"/>
      <c r="C115" s="37"/>
      <c r="D115" s="37"/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  <c r="AF115" s="37"/>
      <c r="AG115" s="37"/>
    </row>
    <row r="116" spans="2:33" ht="20.25" customHeight="1">
      <c r="B116" s="143" t="s">
        <v>28</v>
      </c>
      <c r="C116" s="143"/>
      <c r="D116" s="39" t="s">
        <v>47</v>
      </c>
      <c r="E116" s="39"/>
      <c r="F116" s="39"/>
      <c r="G116" s="39"/>
      <c r="H116" s="39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37"/>
      <c r="W116" s="37"/>
      <c r="X116" s="37"/>
      <c r="Y116" s="37"/>
      <c r="Z116" s="144" t="s">
        <v>29</v>
      </c>
      <c r="AA116" s="144"/>
      <c r="AB116" s="144"/>
      <c r="AC116" s="144"/>
      <c r="AD116" s="145" t="s">
        <v>51</v>
      </c>
      <c r="AE116" s="145"/>
      <c r="AF116" s="145"/>
      <c r="AG116" s="145"/>
    </row>
    <row r="117" spans="2:33" ht="20.25" customHeight="1">
      <c r="B117" s="17" t="s">
        <v>35</v>
      </c>
      <c r="C117" s="146" t="s">
        <v>48</v>
      </c>
      <c r="D117" s="147"/>
      <c r="E117" s="147"/>
      <c r="F117" s="147"/>
      <c r="G117" s="147"/>
      <c r="H117" s="147"/>
      <c r="I117" s="59"/>
      <c r="J117" s="37"/>
      <c r="K117" s="37"/>
      <c r="L117" s="37"/>
      <c r="M117" s="37"/>
      <c r="N117" s="37"/>
      <c r="O117" s="37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  <c r="AF117" s="37"/>
      <c r="AG117" s="37"/>
    </row>
    <row r="118" spans="2:33" ht="20.25" customHeight="1">
      <c r="B118" s="143" t="s">
        <v>30</v>
      </c>
      <c r="C118" s="143"/>
      <c r="D118" s="148" t="s">
        <v>49</v>
      </c>
      <c r="E118" s="148"/>
      <c r="F118" s="148"/>
      <c r="G118" s="148"/>
      <c r="H118" s="148"/>
      <c r="I118" s="60"/>
      <c r="J118" s="37"/>
      <c r="K118" s="37"/>
      <c r="L118" s="37"/>
      <c r="M118" s="37"/>
      <c r="N118" s="37"/>
      <c r="O118" s="46" t="s">
        <v>31</v>
      </c>
      <c r="P118" s="47"/>
      <c r="Q118" s="145" t="s">
        <v>89</v>
      </c>
      <c r="R118" s="149"/>
      <c r="S118" s="149"/>
      <c r="T118" s="149"/>
      <c r="U118" s="149"/>
      <c r="V118" s="149"/>
      <c r="W118" s="149"/>
      <c r="X118" s="149"/>
      <c r="Y118" s="149"/>
      <c r="Z118" s="149"/>
      <c r="AA118" s="37"/>
      <c r="AB118" s="150" t="s">
        <v>23</v>
      </c>
      <c r="AC118" s="150"/>
      <c r="AD118" s="150"/>
      <c r="AE118" s="41">
        <v>4</v>
      </c>
      <c r="AF118" s="2" t="s">
        <v>10</v>
      </c>
      <c r="AG118" s="41">
        <v>4</v>
      </c>
    </row>
    <row r="119" spans="5:6" ht="20.25" customHeight="1">
      <c r="E119" s="1"/>
      <c r="F119" s="1"/>
    </row>
    <row r="120" spans="2:33" ht="20.25" customHeight="1">
      <c r="B120" s="130" t="s">
        <v>16</v>
      </c>
      <c r="C120" s="50" t="s">
        <v>20</v>
      </c>
      <c r="D120" s="50" t="s">
        <v>0</v>
      </c>
      <c r="E120" s="50" t="s">
        <v>2</v>
      </c>
      <c r="F120" s="51" t="s">
        <v>21</v>
      </c>
      <c r="G120" s="116" t="s">
        <v>11</v>
      </c>
      <c r="H120" s="134"/>
      <c r="I120" s="61" t="s">
        <v>41</v>
      </c>
      <c r="J120" s="135" t="s">
        <v>32</v>
      </c>
      <c r="K120" s="136"/>
      <c r="L120" s="136"/>
      <c r="M120" s="136"/>
      <c r="N120" s="136"/>
      <c r="O120" s="136"/>
      <c r="P120" s="116" t="s">
        <v>33</v>
      </c>
      <c r="Q120" s="137"/>
      <c r="R120" s="137"/>
      <c r="S120" s="137"/>
      <c r="T120" s="137"/>
      <c r="U120" s="137"/>
      <c r="V120" s="116" t="s">
        <v>43</v>
      </c>
      <c r="W120" s="137"/>
      <c r="X120" s="137"/>
      <c r="Y120" s="137"/>
      <c r="Z120" s="137"/>
      <c r="AA120" s="137"/>
      <c r="AB120" s="138" t="s">
        <v>7</v>
      </c>
      <c r="AC120" s="139"/>
      <c r="AD120" s="61" t="s">
        <v>27</v>
      </c>
      <c r="AE120" s="116" t="s">
        <v>14</v>
      </c>
      <c r="AF120" s="117"/>
      <c r="AG120" s="118" t="s">
        <v>57</v>
      </c>
    </row>
    <row r="121" spans="2:33" ht="20.25" customHeight="1">
      <c r="B121" s="131"/>
      <c r="C121" s="52"/>
      <c r="D121" s="53"/>
      <c r="E121" s="53"/>
      <c r="F121" s="54"/>
      <c r="G121" s="55"/>
      <c r="H121" s="56"/>
      <c r="I121" s="56"/>
      <c r="J121" s="110" t="s">
        <v>4</v>
      </c>
      <c r="K121" s="113" t="s">
        <v>38</v>
      </c>
      <c r="L121" s="123" t="s">
        <v>56</v>
      </c>
      <c r="M121" s="123" t="s">
        <v>37</v>
      </c>
      <c r="N121" s="123" t="s">
        <v>40</v>
      </c>
      <c r="O121" s="123" t="s">
        <v>39</v>
      </c>
      <c r="P121" s="126" t="s">
        <v>4</v>
      </c>
      <c r="Q121" s="129" t="s">
        <v>38</v>
      </c>
      <c r="R121" s="140" t="s">
        <v>56</v>
      </c>
      <c r="S121" s="140" t="s">
        <v>37</v>
      </c>
      <c r="T121" s="140" t="s">
        <v>40</v>
      </c>
      <c r="U121" s="140" t="s">
        <v>39</v>
      </c>
      <c r="V121" s="110" t="s">
        <v>4</v>
      </c>
      <c r="W121" s="113" t="s">
        <v>38</v>
      </c>
      <c r="X121" s="113" t="s">
        <v>56</v>
      </c>
      <c r="Y121" s="113" t="s">
        <v>37</v>
      </c>
      <c r="Z121" s="113" t="s">
        <v>40</v>
      </c>
      <c r="AA121" s="113" t="s">
        <v>39</v>
      </c>
      <c r="AB121" s="49"/>
      <c r="AC121" s="49"/>
      <c r="AD121" s="49"/>
      <c r="AE121" s="49"/>
      <c r="AF121" s="49"/>
      <c r="AG121" s="119"/>
    </row>
    <row r="122" spans="2:33" ht="20.25" customHeight="1">
      <c r="B122" s="132"/>
      <c r="C122" s="53" t="s">
        <v>24</v>
      </c>
      <c r="D122" s="53" t="s">
        <v>1</v>
      </c>
      <c r="E122" s="53" t="s">
        <v>3</v>
      </c>
      <c r="F122" s="53" t="s">
        <v>22</v>
      </c>
      <c r="G122" s="53" t="s">
        <v>12</v>
      </c>
      <c r="H122" s="53" t="s">
        <v>13</v>
      </c>
      <c r="I122" s="53" t="s">
        <v>42</v>
      </c>
      <c r="J122" s="111"/>
      <c r="K122" s="111"/>
      <c r="L122" s="124"/>
      <c r="M122" s="124"/>
      <c r="N122" s="124" t="s">
        <v>34</v>
      </c>
      <c r="O122" s="124"/>
      <c r="P122" s="127"/>
      <c r="Q122" s="127"/>
      <c r="R122" s="141"/>
      <c r="S122" s="141"/>
      <c r="T122" s="141" t="s">
        <v>34</v>
      </c>
      <c r="U122" s="141"/>
      <c r="V122" s="111"/>
      <c r="W122" s="114"/>
      <c r="X122" s="114"/>
      <c r="Y122" s="114"/>
      <c r="Z122" s="114"/>
      <c r="AA122" s="114"/>
      <c r="AB122" s="105" t="s">
        <v>5</v>
      </c>
      <c r="AC122" s="105" t="s">
        <v>6</v>
      </c>
      <c r="AD122" s="105" t="s">
        <v>6</v>
      </c>
      <c r="AE122" s="105" t="s">
        <v>8</v>
      </c>
      <c r="AF122" s="105" t="s">
        <v>9</v>
      </c>
      <c r="AG122" s="120"/>
    </row>
    <row r="123" spans="2:33" ht="20.25" customHeight="1">
      <c r="B123" s="133"/>
      <c r="C123" s="57" t="s">
        <v>19</v>
      </c>
      <c r="D123" s="58"/>
      <c r="E123" s="58"/>
      <c r="F123" s="58"/>
      <c r="G123" s="57" t="s">
        <v>15</v>
      </c>
      <c r="H123" s="57" t="s">
        <v>15</v>
      </c>
      <c r="I123" s="57"/>
      <c r="J123" s="122"/>
      <c r="K123" s="122"/>
      <c r="L123" s="125"/>
      <c r="M123" s="125"/>
      <c r="N123" s="125"/>
      <c r="O123" s="125"/>
      <c r="P123" s="128"/>
      <c r="Q123" s="128"/>
      <c r="R123" s="142"/>
      <c r="S123" s="142"/>
      <c r="T123" s="142"/>
      <c r="U123" s="142"/>
      <c r="V123" s="112"/>
      <c r="W123" s="115"/>
      <c r="X123" s="115"/>
      <c r="Y123" s="115"/>
      <c r="Z123" s="115"/>
      <c r="AA123" s="115"/>
      <c r="AB123" s="106"/>
      <c r="AC123" s="106"/>
      <c r="AD123" s="107"/>
      <c r="AE123" s="106"/>
      <c r="AF123" s="106"/>
      <c r="AG123" s="121"/>
    </row>
    <row r="124" spans="2:33" ht="20.25" customHeight="1">
      <c r="B124" s="22"/>
      <c r="C124" s="22"/>
      <c r="D124" s="25"/>
      <c r="E124" s="22"/>
      <c r="F124" s="22"/>
      <c r="G124" s="19"/>
      <c r="H124" s="19"/>
      <c r="I124" s="62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24"/>
      <c r="Z124" s="24"/>
      <c r="AA124" s="24"/>
      <c r="AB124" s="22"/>
      <c r="AC124" s="28"/>
      <c r="AD124" s="28"/>
      <c r="AE124" s="31"/>
      <c r="AF124" s="31"/>
      <c r="AG124" s="34"/>
    </row>
    <row r="125" spans="2:33" ht="65.25" customHeight="1">
      <c r="B125" s="65" t="s">
        <v>84</v>
      </c>
      <c r="C125" s="65" t="s">
        <v>86</v>
      </c>
      <c r="D125" s="65" t="s">
        <v>87</v>
      </c>
      <c r="E125" s="65" t="s">
        <v>83</v>
      </c>
      <c r="F125" s="64" t="s">
        <v>55</v>
      </c>
      <c r="G125" s="66">
        <v>44697</v>
      </c>
      <c r="H125" s="66">
        <v>44756</v>
      </c>
      <c r="I125" s="67">
        <v>0</v>
      </c>
      <c r="J125" s="68">
        <f>K125+L125+M125+N125+O125</f>
        <v>1324115.67</v>
      </c>
      <c r="K125" s="68">
        <v>0</v>
      </c>
      <c r="L125" s="68">
        <v>1324115.67</v>
      </c>
      <c r="M125" s="68">
        <v>0</v>
      </c>
      <c r="N125" s="68">
        <v>0</v>
      </c>
      <c r="O125" s="68">
        <v>0</v>
      </c>
      <c r="P125" s="68">
        <f>Q125+R125+S125+T125+U125</f>
        <v>1110887.51</v>
      </c>
      <c r="Q125" s="68">
        <v>0</v>
      </c>
      <c r="R125" s="68">
        <v>1110887.51</v>
      </c>
      <c r="S125" s="68">
        <v>0</v>
      </c>
      <c r="T125" s="68">
        <v>0</v>
      </c>
      <c r="U125" s="68">
        <v>0</v>
      </c>
      <c r="V125" s="68">
        <f>W125+X125+Y125+Z125+AA125</f>
        <v>213228.15999999992</v>
      </c>
      <c r="W125" s="68">
        <v>0</v>
      </c>
      <c r="X125" s="68">
        <f>L125-R125</f>
        <v>213228.15999999992</v>
      </c>
      <c r="Y125" s="68">
        <v>0</v>
      </c>
      <c r="Z125" s="68">
        <v>0</v>
      </c>
      <c r="AA125" s="68">
        <v>0</v>
      </c>
      <c r="AB125" s="64" t="s">
        <v>90</v>
      </c>
      <c r="AC125" s="74">
        <v>648</v>
      </c>
      <c r="AD125" s="74">
        <f>AC125*0.9</f>
        <v>583.2</v>
      </c>
      <c r="AE125" s="75">
        <v>0.9</v>
      </c>
      <c r="AF125" s="76">
        <f>(R125*100)/L125</f>
        <v>83.89656094017829</v>
      </c>
      <c r="AG125" s="35"/>
    </row>
    <row r="126" spans="2:33" ht="20.25" customHeight="1">
      <c r="B126" s="23"/>
      <c r="C126" s="23"/>
      <c r="D126" s="26"/>
      <c r="E126" s="23"/>
      <c r="F126" s="23"/>
      <c r="G126" s="20"/>
      <c r="H126" s="20"/>
      <c r="I126" s="67"/>
      <c r="J126" s="68"/>
      <c r="K126" s="68"/>
      <c r="L126" s="68"/>
      <c r="M126" s="68"/>
      <c r="N126" s="68"/>
      <c r="O126" s="68"/>
      <c r="P126" s="68"/>
      <c r="Q126" s="68"/>
      <c r="R126" s="68"/>
      <c r="S126" s="68"/>
      <c r="T126" s="68"/>
      <c r="U126" s="68"/>
      <c r="V126" s="68"/>
      <c r="W126" s="68"/>
      <c r="X126" s="68"/>
      <c r="Y126" s="68"/>
      <c r="Z126" s="68"/>
      <c r="AA126" s="68"/>
      <c r="AB126" s="64"/>
      <c r="AC126" s="74"/>
      <c r="AD126" s="74"/>
      <c r="AE126" s="75"/>
      <c r="AF126" s="32"/>
      <c r="AG126" s="35"/>
    </row>
    <row r="127" spans="2:33" ht="65.25" customHeight="1">
      <c r="B127" s="65" t="s">
        <v>85</v>
      </c>
      <c r="C127" s="65" t="s">
        <v>76</v>
      </c>
      <c r="D127" s="65" t="s">
        <v>88</v>
      </c>
      <c r="E127" s="65" t="s">
        <v>69</v>
      </c>
      <c r="F127" s="64" t="s">
        <v>55</v>
      </c>
      <c r="G127" s="66">
        <v>44697</v>
      </c>
      <c r="H127" s="66">
        <v>44756</v>
      </c>
      <c r="I127" s="67">
        <v>0</v>
      </c>
      <c r="J127" s="68">
        <f>K127+L127+M127+N127+O127</f>
        <v>248926.78</v>
      </c>
      <c r="K127" s="68">
        <v>0</v>
      </c>
      <c r="L127" s="68">
        <v>248926.78</v>
      </c>
      <c r="M127" s="68">
        <v>0</v>
      </c>
      <c r="N127" s="68">
        <v>0</v>
      </c>
      <c r="O127" s="68">
        <v>0</v>
      </c>
      <c r="P127" s="68">
        <f>Q127+R127+S127+T127+U127</f>
        <v>43258.07</v>
      </c>
      <c r="Q127" s="68">
        <v>0</v>
      </c>
      <c r="R127" s="68">
        <v>43258.07</v>
      </c>
      <c r="S127" s="68">
        <v>0</v>
      </c>
      <c r="T127" s="68">
        <v>0</v>
      </c>
      <c r="U127" s="68">
        <v>0</v>
      </c>
      <c r="V127" s="68">
        <f>W127+X127+Y127+Z127+AA127</f>
        <v>205668.71</v>
      </c>
      <c r="W127" s="68">
        <v>0</v>
      </c>
      <c r="X127" s="68">
        <f>L127-R127</f>
        <v>205668.71</v>
      </c>
      <c r="Y127" s="68">
        <v>0</v>
      </c>
      <c r="Z127" s="68">
        <v>0</v>
      </c>
      <c r="AA127" s="68">
        <v>0</v>
      </c>
      <c r="AB127" s="64" t="s">
        <v>90</v>
      </c>
      <c r="AC127" s="74">
        <v>210</v>
      </c>
      <c r="AD127" s="74">
        <f>AC127*0.3</f>
        <v>63</v>
      </c>
      <c r="AE127" s="75">
        <v>0.3</v>
      </c>
      <c r="AF127" s="76">
        <f>(R127*100)/L127</f>
        <v>17.37782893427537</v>
      </c>
      <c r="AG127" s="35"/>
    </row>
    <row r="128" spans="2:33" ht="20.25" customHeight="1">
      <c r="B128" s="23"/>
      <c r="C128" s="23"/>
      <c r="D128" s="26"/>
      <c r="E128" s="23"/>
      <c r="F128" s="23"/>
      <c r="G128" s="20"/>
      <c r="H128" s="20"/>
      <c r="I128" s="67"/>
      <c r="J128" s="68"/>
      <c r="K128" s="68"/>
      <c r="L128" s="68"/>
      <c r="M128" s="68"/>
      <c r="N128" s="68"/>
      <c r="O128" s="68"/>
      <c r="P128" s="68"/>
      <c r="Q128" s="68"/>
      <c r="R128" s="68"/>
      <c r="S128" s="68"/>
      <c r="T128" s="68"/>
      <c r="U128" s="68"/>
      <c r="V128" s="68"/>
      <c r="W128" s="68"/>
      <c r="X128" s="68"/>
      <c r="Y128" s="68"/>
      <c r="Z128" s="68"/>
      <c r="AA128" s="68"/>
      <c r="AB128" s="23"/>
      <c r="AC128" s="29"/>
      <c r="AD128" s="29"/>
      <c r="AE128" s="32"/>
      <c r="AF128" s="32"/>
      <c r="AG128" s="35"/>
    </row>
    <row r="129" spans="2:33" ht="65.25" customHeight="1">
      <c r="B129" s="65" t="s">
        <v>93</v>
      </c>
      <c r="C129" s="65" t="s">
        <v>94</v>
      </c>
      <c r="D129" s="26" t="s">
        <v>95</v>
      </c>
      <c r="E129" s="65" t="s">
        <v>71</v>
      </c>
      <c r="F129" s="64" t="s">
        <v>55</v>
      </c>
      <c r="G129" s="66">
        <v>44697</v>
      </c>
      <c r="H129" s="66">
        <v>44756</v>
      </c>
      <c r="I129" s="67">
        <v>0</v>
      </c>
      <c r="J129" s="68">
        <f>K129+L129+M129+N129+O129</f>
        <v>164490.33</v>
      </c>
      <c r="K129" s="68">
        <v>0</v>
      </c>
      <c r="L129" s="68">
        <v>164490.33</v>
      </c>
      <c r="M129" s="68">
        <v>0</v>
      </c>
      <c r="N129" s="68">
        <v>0</v>
      </c>
      <c r="O129" s="68">
        <v>0</v>
      </c>
      <c r="P129" s="68">
        <f>Q129+R129+S129+T129+U129</f>
        <v>163764.41</v>
      </c>
      <c r="Q129" s="68"/>
      <c r="R129" s="68">
        <v>163764.41</v>
      </c>
      <c r="S129" s="68">
        <v>0</v>
      </c>
      <c r="T129" s="68">
        <v>0</v>
      </c>
      <c r="U129" s="68">
        <v>0</v>
      </c>
      <c r="V129" s="68">
        <f>W129+X129+Y129+Z129+AA129</f>
        <v>725.9199999999837</v>
      </c>
      <c r="W129" s="68">
        <v>0</v>
      </c>
      <c r="X129" s="68">
        <f>L129-R129</f>
        <v>725.9199999999837</v>
      </c>
      <c r="Y129" s="68">
        <v>0</v>
      </c>
      <c r="Z129" s="68">
        <v>0</v>
      </c>
      <c r="AA129" s="68">
        <v>0</v>
      </c>
      <c r="AB129" s="64" t="s">
        <v>90</v>
      </c>
      <c r="AC129" s="74">
        <v>137</v>
      </c>
      <c r="AD129" s="74">
        <v>137</v>
      </c>
      <c r="AE129" s="75">
        <v>1</v>
      </c>
      <c r="AF129" s="76">
        <f>(R129*100)/L129</f>
        <v>99.55868530387167</v>
      </c>
      <c r="AG129" s="35"/>
    </row>
    <row r="130" spans="2:33" ht="20.25" customHeight="1">
      <c r="B130" s="23"/>
      <c r="C130" s="23"/>
      <c r="D130" s="26"/>
      <c r="E130" s="23"/>
      <c r="F130" s="23"/>
      <c r="G130" s="20"/>
      <c r="H130" s="20"/>
      <c r="I130" s="67"/>
      <c r="J130" s="68"/>
      <c r="K130" s="68"/>
      <c r="L130" s="68"/>
      <c r="M130" s="68"/>
      <c r="N130" s="68"/>
      <c r="O130" s="68"/>
      <c r="P130" s="68"/>
      <c r="Q130" s="68"/>
      <c r="R130" s="68"/>
      <c r="S130" s="68"/>
      <c r="T130" s="68"/>
      <c r="U130" s="68"/>
      <c r="V130" s="68"/>
      <c r="W130" s="68"/>
      <c r="X130" s="68"/>
      <c r="Y130" s="68"/>
      <c r="Z130" s="68"/>
      <c r="AA130" s="68"/>
      <c r="AB130" s="23"/>
      <c r="AC130" s="29"/>
      <c r="AD130" s="29"/>
      <c r="AE130" s="32"/>
      <c r="AF130" s="32"/>
      <c r="AG130" s="35"/>
    </row>
    <row r="131" spans="2:33" ht="65.25" customHeight="1">
      <c r="B131" s="23"/>
      <c r="C131" s="23"/>
      <c r="D131" s="26"/>
      <c r="E131" s="23"/>
      <c r="F131" s="23"/>
      <c r="G131" s="20"/>
      <c r="H131" s="20"/>
      <c r="I131" s="67"/>
      <c r="J131" s="68"/>
      <c r="K131" s="68"/>
      <c r="L131" s="68"/>
      <c r="M131" s="68"/>
      <c r="N131" s="68"/>
      <c r="O131" s="68"/>
      <c r="P131" s="68"/>
      <c r="Q131" s="68"/>
      <c r="R131" s="68"/>
      <c r="S131" s="68"/>
      <c r="T131" s="68"/>
      <c r="U131" s="68"/>
      <c r="V131" s="68"/>
      <c r="W131" s="68"/>
      <c r="X131" s="68"/>
      <c r="Y131" s="68"/>
      <c r="Z131" s="68"/>
      <c r="AA131" s="68"/>
      <c r="AB131" s="23"/>
      <c r="AC131" s="29"/>
      <c r="AD131" s="29"/>
      <c r="AE131" s="32"/>
      <c r="AF131" s="32"/>
      <c r="AG131" s="35"/>
    </row>
    <row r="132" spans="2:33" ht="20.25" customHeight="1">
      <c r="B132" s="23"/>
      <c r="C132" s="23"/>
      <c r="D132" s="26"/>
      <c r="E132" s="23"/>
      <c r="F132" s="23"/>
      <c r="G132" s="20"/>
      <c r="H132" s="20"/>
      <c r="I132" s="67"/>
      <c r="J132" s="68"/>
      <c r="K132" s="68"/>
      <c r="L132" s="68"/>
      <c r="M132" s="68"/>
      <c r="N132" s="68"/>
      <c r="O132" s="68"/>
      <c r="P132" s="68"/>
      <c r="Q132" s="68"/>
      <c r="R132" s="68"/>
      <c r="S132" s="68"/>
      <c r="T132" s="68"/>
      <c r="U132" s="68"/>
      <c r="V132" s="68"/>
      <c r="W132" s="68"/>
      <c r="X132" s="68"/>
      <c r="Y132" s="68"/>
      <c r="Z132" s="68"/>
      <c r="AA132" s="68"/>
      <c r="AB132" s="23"/>
      <c r="AC132" s="29"/>
      <c r="AD132" s="29"/>
      <c r="AE132" s="32"/>
      <c r="AF132" s="32"/>
      <c r="AG132" s="35"/>
    </row>
    <row r="133" spans="2:33" ht="65.25" customHeight="1">
      <c r="B133" s="23"/>
      <c r="C133" s="23"/>
      <c r="D133" s="26"/>
      <c r="E133" s="23"/>
      <c r="F133" s="23"/>
      <c r="G133" s="20"/>
      <c r="H133" s="20"/>
      <c r="I133" s="68"/>
      <c r="J133" s="68"/>
      <c r="K133" s="68"/>
      <c r="L133" s="68"/>
      <c r="M133" s="68"/>
      <c r="N133" s="68"/>
      <c r="O133" s="68"/>
      <c r="P133" s="68"/>
      <c r="Q133" s="68"/>
      <c r="R133" s="68"/>
      <c r="S133" s="68"/>
      <c r="T133" s="68"/>
      <c r="U133" s="68"/>
      <c r="V133" s="68"/>
      <c r="W133" s="68"/>
      <c r="X133" s="68"/>
      <c r="Y133" s="68"/>
      <c r="Z133" s="68"/>
      <c r="AA133" s="68"/>
      <c r="AB133" s="23"/>
      <c r="AC133" s="29"/>
      <c r="AD133" s="29"/>
      <c r="AE133" s="32"/>
      <c r="AF133" s="32"/>
      <c r="AG133" s="35"/>
    </row>
    <row r="134" spans="2:33" ht="20.25" customHeight="1">
      <c r="B134" s="23"/>
      <c r="C134" s="23"/>
      <c r="D134" s="26"/>
      <c r="E134" s="23"/>
      <c r="F134" s="23"/>
      <c r="G134" s="20"/>
      <c r="H134" s="20"/>
      <c r="I134" s="68"/>
      <c r="J134" s="68"/>
      <c r="K134" s="68"/>
      <c r="L134" s="68"/>
      <c r="M134" s="68"/>
      <c r="N134" s="68"/>
      <c r="O134" s="68"/>
      <c r="P134" s="68"/>
      <c r="Q134" s="68"/>
      <c r="R134" s="68"/>
      <c r="S134" s="68"/>
      <c r="T134" s="68"/>
      <c r="U134" s="68"/>
      <c r="V134" s="68"/>
      <c r="W134" s="68"/>
      <c r="X134" s="68"/>
      <c r="Y134" s="68"/>
      <c r="Z134" s="68"/>
      <c r="AA134" s="68"/>
      <c r="AB134" s="23"/>
      <c r="AC134" s="29"/>
      <c r="AD134" s="29"/>
      <c r="AE134" s="32"/>
      <c r="AF134" s="32"/>
      <c r="AG134" s="35"/>
    </row>
    <row r="135" spans="2:33" ht="65.25" customHeight="1">
      <c r="B135" s="23"/>
      <c r="C135" s="23"/>
      <c r="D135" s="26"/>
      <c r="E135" s="23"/>
      <c r="F135" s="23"/>
      <c r="G135" s="20"/>
      <c r="H135" s="20"/>
      <c r="I135" s="68"/>
      <c r="J135" s="68"/>
      <c r="K135" s="68"/>
      <c r="L135" s="68"/>
      <c r="M135" s="68"/>
      <c r="N135" s="68"/>
      <c r="O135" s="68"/>
      <c r="P135" s="68"/>
      <c r="Q135" s="68"/>
      <c r="R135" s="68"/>
      <c r="S135" s="68"/>
      <c r="T135" s="68"/>
      <c r="U135" s="68"/>
      <c r="V135" s="68"/>
      <c r="W135" s="68"/>
      <c r="X135" s="68"/>
      <c r="Y135" s="68"/>
      <c r="Z135" s="68"/>
      <c r="AA135" s="68"/>
      <c r="AB135" s="23"/>
      <c r="AC135" s="29"/>
      <c r="AD135" s="29"/>
      <c r="AE135" s="32"/>
      <c r="AF135" s="32"/>
      <c r="AG135" s="35"/>
    </row>
    <row r="136" spans="2:33" ht="20.25" customHeight="1">
      <c r="B136" s="23"/>
      <c r="C136" s="23"/>
      <c r="D136" s="26"/>
      <c r="E136" s="23"/>
      <c r="F136" s="23"/>
      <c r="G136" s="20"/>
      <c r="H136" s="20"/>
      <c r="I136" s="68"/>
      <c r="J136" s="68"/>
      <c r="K136" s="68"/>
      <c r="L136" s="68"/>
      <c r="M136" s="68"/>
      <c r="N136" s="68"/>
      <c r="O136" s="68"/>
      <c r="P136" s="68"/>
      <c r="Q136" s="68"/>
      <c r="R136" s="68"/>
      <c r="S136" s="68"/>
      <c r="T136" s="68"/>
      <c r="U136" s="68"/>
      <c r="V136" s="68"/>
      <c r="W136" s="68"/>
      <c r="X136" s="68"/>
      <c r="Y136" s="68"/>
      <c r="Z136" s="68"/>
      <c r="AA136" s="68"/>
      <c r="AB136" s="23"/>
      <c r="AC136" s="29"/>
      <c r="AD136" s="29"/>
      <c r="AE136" s="32"/>
      <c r="AF136" s="32"/>
      <c r="AG136" s="35"/>
    </row>
    <row r="137" spans="2:33" ht="65.25" customHeight="1">
      <c r="B137" s="23"/>
      <c r="C137" s="23"/>
      <c r="D137" s="26"/>
      <c r="E137" s="23"/>
      <c r="F137" s="23"/>
      <c r="G137" s="20"/>
      <c r="H137" s="20"/>
      <c r="I137" s="68"/>
      <c r="J137" s="68"/>
      <c r="K137" s="68"/>
      <c r="L137" s="68"/>
      <c r="M137" s="68"/>
      <c r="N137" s="68"/>
      <c r="O137" s="68"/>
      <c r="P137" s="68"/>
      <c r="Q137" s="68"/>
      <c r="R137" s="68"/>
      <c r="S137" s="68"/>
      <c r="T137" s="68"/>
      <c r="U137" s="68"/>
      <c r="V137" s="68"/>
      <c r="W137" s="68"/>
      <c r="X137" s="68"/>
      <c r="Y137" s="68"/>
      <c r="Z137" s="68"/>
      <c r="AA137" s="68"/>
      <c r="AB137" s="23"/>
      <c r="AC137" s="29"/>
      <c r="AD137" s="29"/>
      <c r="AE137" s="32"/>
      <c r="AF137" s="32"/>
      <c r="AG137" s="35"/>
    </row>
    <row r="138" spans="2:33" ht="20.25" customHeight="1">
      <c r="B138" s="23"/>
      <c r="C138" s="23"/>
      <c r="D138" s="26"/>
      <c r="E138" s="23"/>
      <c r="F138" s="23"/>
      <c r="G138" s="20"/>
      <c r="H138" s="20"/>
      <c r="I138" s="68"/>
      <c r="J138" s="68"/>
      <c r="K138" s="68"/>
      <c r="L138" s="68"/>
      <c r="M138" s="68"/>
      <c r="N138" s="68"/>
      <c r="O138" s="68"/>
      <c r="P138" s="68"/>
      <c r="Q138" s="68"/>
      <c r="R138" s="68"/>
      <c r="S138" s="68"/>
      <c r="T138" s="68"/>
      <c r="U138" s="68"/>
      <c r="V138" s="68"/>
      <c r="W138" s="68"/>
      <c r="X138" s="68"/>
      <c r="Y138" s="68"/>
      <c r="Z138" s="68"/>
      <c r="AA138" s="68"/>
      <c r="AB138" s="23"/>
      <c r="AC138" s="29"/>
      <c r="AD138" s="29"/>
      <c r="AE138" s="32"/>
      <c r="AF138" s="32"/>
      <c r="AG138" s="35"/>
    </row>
    <row r="139" spans="2:33" ht="65.25" customHeight="1">
      <c r="B139" s="23"/>
      <c r="C139" s="23"/>
      <c r="D139" s="26"/>
      <c r="E139" s="23"/>
      <c r="F139" s="23"/>
      <c r="G139" s="20"/>
      <c r="H139" s="20"/>
      <c r="I139" s="68"/>
      <c r="J139" s="68"/>
      <c r="K139" s="68"/>
      <c r="L139" s="68"/>
      <c r="M139" s="68"/>
      <c r="N139" s="68"/>
      <c r="O139" s="68"/>
      <c r="P139" s="68"/>
      <c r="Q139" s="68"/>
      <c r="R139" s="68"/>
      <c r="S139" s="68"/>
      <c r="T139" s="68"/>
      <c r="U139" s="68"/>
      <c r="V139" s="68"/>
      <c r="W139" s="68"/>
      <c r="X139" s="68"/>
      <c r="Y139" s="68"/>
      <c r="Z139" s="68"/>
      <c r="AA139" s="68"/>
      <c r="AB139" s="23"/>
      <c r="AC139" s="29"/>
      <c r="AD139" s="29"/>
      <c r="AE139" s="32"/>
      <c r="AF139" s="32"/>
      <c r="AG139" s="35"/>
    </row>
    <row r="140" spans="2:33" ht="20.25" customHeight="1">
      <c r="B140" s="18"/>
      <c r="C140" s="18"/>
      <c r="D140" s="27"/>
      <c r="E140" s="18"/>
      <c r="F140" s="18"/>
      <c r="G140" s="21"/>
      <c r="H140" s="21"/>
      <c r="I140" s="69"/>
      <c r="J140" s="69"/>
      <c r="K140" s="69"/>
      <c r="L140" s="69"/>
      <c r="M140" s="69"/>
      <c r="N140" s="69"/>
      <c r="O140" s="69"/>
      <c r="P140" s="69"/>
      <c r="Q140" s="69"/>
      <c r="R140" s="69"/>
      <c r="S140" s="69"/>
      <c r="T140" s="69"/>
      <c r="U140" s="69"/>
      <c r="V140" s="69"/>
      <c r="W140" s="69"/>
      <c r="X140" s="69"/>
      <c r="Y140" s="69"/>
      <c r="Z140" s="69"/>
      <c r="AA140" s="69"/>
      <c r="AB140" s="18"/>
      <c r="AC140" s="30"/>
      <c r="AD140" s="30"/>
      <c r="AE140" s="33"/>
      <c r="AF140" s="33"/>
      <c r="AG140" s="36"/>
    </row>
    <row r="141" spans="2:33" ht="24.75" customHeight="1">
      <c r="B141" s="6"/>
      <c r="C141" s="6"/>
      <c r="D141" s="6"/>
      <c r="E141" s="6"/>
      <c r="F141" s="108" t="s">
        <v>17</v>
      </c>
      <c r="G141" s="109"/>
      <c r="H141" s="109"/>
      <c r="I141" s="71">
        <f>SUM(I125:I140)</f>
        <v>0</v>
      </c>
      <c r="J141" s="71">
        <f aca="true" t="shared" si="8" ref="J141:AA141">SUM(J125:J140)</f>
        <v>1737532.78</v>
      </c>
      <c r="K141" s="71">
        <f t="shared" si="8"/>
        <v>0</v>
      </c>
      <c r="L141" s="71">
        <f t="shared" si="8"/>
        <v>1737532.78</v>
      </c>
      <c r="M141" s="71">
        <f t="shared" si="8"/>
        <v>0</v>
      </c>
      <c r="N141" s="71">
        <f t="shared" si="8"/>
        <v>0</v>
      </c>
      <c r="O141" s="71">
        <f t="shared" si="8"/>
        <v>0</v>
      </c>
      <c r="P141" s="71">
        <f t="shared" si="8"/>
        <v>1317909.99</v>
      </c>
      <c r="Q141" s="71">
        <f t="shared" si="8"/>
        <v>0</v>
      </c>
      <c r="R141" s="71">
        <f t="shared" si="8"/>
        <v>1317909.99</v>
      </c>
      <c r="S141" s="71">
        <f t="shared" si="8"/>
        <v>0</v>
      </c>
      <c r="T141" s="71">
        <f t="shared" si="8"/>
        <v>0</v>
      </c>
      <c r="U141" s="71">
        <f t="shared" si="8"/>
        <v>0</v>
      </c>
      <c r="V141" s="71">
        <f t="shared" si="8"/>
        <v>419622.78999999986</v>
      </c>
      <c r="W141" s="71">
        <f t="shared" si="8"/>
        <v>0</v>
      </c>
      <c r="X141" s="71">
        <f t="shared" si="8"/>
        <v>419622.78999999986</v>
      </c>
      <c r="Y141" s="71">
        <f t="shared" si="8"/>
        <v>0</v>
      </c>
      <c r="Z141" s="71">
        <f t="shared" si="8"/>
        <v>0</v>
      </c>
      <c r="AA141" s="71">
        <f t="shared" si="8"/>
        <v>0</v>
      </c>
      <c r="AB141" s="6"/>
      <c r="AC141" s="6"/>
      <c r="AD141" s="6"/>
      <c r="AE141" s="6"/>
      <c r="AF141" s="6"/>
      <c r="AG141" s="6"/>
    </row>
    <row r="142" spans="2:33" ht="24.75" customHeight="1">
      <c r="B142" s="7"/>
      <c r="C142" s="8"/>
      <c r="D142" s="8"/>
      <c r="E142" s="8"/>
      <c r="F142" s="9"/>
      <c r="G142" s="15"/>
      <c r="H142" s="16" t="s">
        <v>18</v>
      </c>
      <c r="I142" s="71">
        <f>I141</f>
        <v>0</v>
      </c>
      <c r="J142" s="71">
        <f aca="true" t="shared" si="9" ref="J142:AA142">J141</f>
        <v>1737532.78</v>
      </c>
      <c r="K142" s="71">
        <f t="shared" si="9"/>
        <v>0</v>
      </c>
      <c r="L142" s="71">
        <f t="shared" si="9"/>
        <v>1737532.78</v>
      </c>
      <c r="M142" s="71">
        <f t="shared" si="9"/>
        <v>0</v>
      </c>
      <c r="N142" s="71">
        <f t="shared" si="9"/>
        <v>0</v>
      </c>
      <c r="O142" s="71">
        <f t="shared" si="9"/>
        <v>0</v>
      </c>
      <c r="P142" s="71">
        <f t="shared" si="9"/>
        <v>1317909.99</v>
      </c>
      <c r="Q142" s="71">
        <f t="shared" si="9"/>
        <v>0</v>
      </c>
      <c r="R142" s="71">
        <f t="shared" si="9"/>
        <v>1317909.99</v>
      </c>
      <c r="S142" s="71">
        <f t="shared" si="9"/>
        <v>0</v>
      </c>
      <c r="T142" s="71">
        <f t="shared" si="9"/>
        <v>0</v>
      </c>
      <c r="U142" s="71">
        <f t="shared" si="9"/>
        <v>0</v>
      </c>
      <c r="V142" s="71">
        <f t="shared" si="9"/>
        <v>419622.78999999986</v>
      </c>
      <c r="W142" s="71">
        <f t="shared" si="9"/>
        <v>0</v>
      </c>
      <c r="X142" s="71">
        <f t="shared" si="9"/>
        <v>419622.78999999986</v>
      </c>
      <c r="Y142" s="71">
        <f t="shared" si="9"/>
        <v>0</v>
      </c>
      <c r="Z142" s="71">
        <f t="shared" si="9"/>
        <v>0</v>
      </c>
      <c r="AA142" s="71">
        <f t="shared" si="9"/>
        <v>0</v>
      </c>
      <c r="AB142" s="8"/>
      <c r="AC142" s="8"/>
      <c r="AD142" s="8"/>
      <c r="AE142" s="8"/>
      <c r="AF142" s="7"/>
      <c r="AG142" s="7"/>
    </row>
    <row r="143" spans="2:33" ht="24.75" customHeight="1">
      <c r="B143" s="7"/>
      <c r="C143" s="8"/>
      <c r="D143" s="8"/>
      <c r="E143" s="8"/>
      <c r="F143" s="9"/>
      <c r="G143" s="15"/>
      <c r="H143" s="16" t="s">
        <v>4</v>
      </c>
      <c r="I143" s="71">
        <f>I141+I105+I68+I33</f>
        <v>0</v>
      </c>
      <c r="J143" s="71">
        <f aca="true" t="shared" si="10" ref="J143:AA143">J141+J105+J68+J33</f>
        <v>12126927.110000001</v>
      </c>
      <c r="K143" s="71">
        <f t="shared" si="10"/>
        <v>0</v>
      </c>
      <c r="L143" s="71">
        <f t="shared" si="10"/>
        <v>12126927.110000001</v>
      </c>
      <c r="M143" s="71">
        <f t="shared" si="10"/>
        <v>0</v>
      </c>
      <c r="N143" s="71">
        <f t="shared" si="10"/>
        <v>0</v>
      </c>
      <c r="O143" s="71">
        <f t="shared" si="10"/>
        <v>0</v>
      </c>
      <c r="P143" s="71">
        <f t="shared" si="10"/>
        <v>6714251.91</v>
      </c>
      <c r="Q143" s="71">
        <f t="shared" si="10"/>
        <v>0</v>
      </c>
      <c r="R143" s="71">
        <f t="shared" si="10"/>
        <v>6714251.91</v>
      </c>
      <c r="S143" s="71">
        <f t="shared" si="10"/>
        <v>0</v>
      </c>
      <c r="T143" s="71">
        <f t="shared" si="10"/>
        <v>0</v>
      </c>
      <c r="U143" s="71">
        <f t="shared" si="10"/>
        <v>0</v>
      </c>
      <c r="V143" s="71">
        <f t="shared" si="10"/>
        <v>5412675.199999999</v>
      </c>
      <c r="W143" s="71">
        <f t="shared" si="10"/>
        <v>0</v>
      </c>
      <c r="X143" s="71">
        <f t="shared" si="10"/>
        <v>5412675.199999999</v>
      </c>
      <c r="Y143" s="71">
        <f t="shared" si="10"/>
        <v>0</v>
      </c>
      <c r="Z143" s="71">
        <f t="shared" si="10"/>
        <v>0</v>
      </c>
      <c r="AA143" s="71">
        <f t="shared" si="10"/>
        <v>0</v>
      </c>
      <c r="AB143" s="8"/>
      <c r="AC143" s="8"/>
      <c r="AD143" s="8"/>
      <c r="AE143" s="8"/>
      <c r="AF143" s="7"/>
      <c r="AG143" s="7"/>
    </row>
  </sheetData>
  <sheetProtection/>
  <mergeCells count="189">
    <mergeCell ref="F33:H33"/>
    <mergeCell ref="B38:AG38"/>
    <mergeCell ref="B39:AG39"/>
    <mergeCell ref="B40:U40"/>
    <mergeCell ref="H41:J41"/>
    <mergeCell ref="AG12:AG15"/>
    <mergeCell ref="AE14:AE15"/>
    <mergeCell ref="AF14:AF15"/>
    <mergeCell ref="AB14:AB15"/>
    <mergeCell ref="Q13:Q15"/>
    <mergeCell ref="T13:T15"/>
    <mergeCell ref="R13:R15"/>
    <mergeCell ref="Z13:Z15"/>
    <mergeCell ref="V13:V15"/>
    <mergeCell ref="X13:X15"/>
    <mergeCell ref="V12:AA12"/>
    <mergeCell ref="J12:O12"/>
    <mergeCell ref="J13:J15"/>
    <mergeCell ref="K13:K15"/>
    <mergeCell ref="M13:M15"/>
    <mergeCell ref="N13:N15"/>
    <mergeCell ref="L13:L15"/>
    <mergeCell ref="H6:J6"/>
    <mergeCell ref="M6:O6"/>
    <mergeCell ref="Z8:AC8"/>
    <mergeCell ref="B12:B15"/>
    <mergeCell ref="G12:H12"/>
    <mergeCell ref="O13:O15"/>
    <mergeCell ref="AC14:AC15"/>
    <mergeCell ref="AA13:AA15"/>
    <mergeCell ref="Y13:Y15"/>
    <mergeCell ref="AB12:AC12"/>
    <mergeCell ref="P12:U12"/>
    <mergeCell ref="P13:P15"/>
    <mergeCell ref="U13:U15"/>
    <mergeCell ref="W13:W15"/>
    <mergeCell ref="B1:AG1"/>
    <mergeCell ref="B3:AG3"/>
    <mergeCell ref="B4:AG4"/>
    <mergeCell ref="B8:C8"/>
    <mergeCell ref="B10:C10"/>
    <mergeCell ref="B5:U5"/>
    <mergeCell ref="Q6:R6"/>
    <mergeCell ref="C9:H9"/>
    <mergeCell ref="D10:H10"/>
    <mergeCell ref="AD8:AG8"/>
    <mergeCell ref="AD14:AD15"/>
    <mergeCell ref="B36:AG36"/>
    <mergeCell ref="AE12:AF12"/>
    <mergeCell ref="Q10:Z10"/>
    <mergeCell ref="AB10:AD10"/>
    <mergeCell ref="S13:S15"/>
    <mergeCell ref="M41:O41"/>
    <mergeCell ref="Q41:R41"/>
    <mergeCell ref="B43:C43"/>
    <mergeCell ref="Z43:AC43"/>
    <mergeCell ref="AD43:AG43"/>
    <mergeCell ref="C44:H44"/>
    <mergeCell ref="B45:C45"/>
    <mergeCell ref="D45:H45"/>
    <mergeCell ref="Q45:Z45"/>
    <mergeCell ref="AB45:AD45"/>
    <mergeCell ref="B47:B50"/>
    <mergeCell ref="G47:H47"/>
    <mergeCell ref="J47:O47"/>
    <mergeCell ref="P47:U47"/>
    <mergeCell ref="V47:AA47"/>
    <mergeCell ref="AB47:AC47"/>
    <mergeCell ref="AE47:AF47"/>
    <mergeCell ref="AG47:AG50"/>
    <mergeCell ref="J48:J50"/>
    <mergeCell ref="K48:K50"/>
    <mergeCell ref="L48:L50"/>
    <mergeCell ref="M48:M50"/>
    <mergeCell ref="N48:N50"/>
    <mergeCell ref="O48:O50"/>
    <mergeCell ref="P48:P50"/>
    <mergeCell ref="Q48:Q50"/>
    <mergeCell ref="AA48:AA50"/>
    <mergeCell ref="AB49:AB50"/>
    <mergeCell ref="AC49:AC50"/>
    <mergeCell ref="R48:R50"/>
    <mergeCell ref="S48:S50"/>
    <mergeCell ref="T48:T50"/>
    <mergeCell ref="U48:U50"/>
    <mergeCell ref="V48:V50"/>
    <mergeCell ref="W48:W50"/>
    <mergeCell ref="AD49:AD50"/>
    <mergeCell ref="AE49:AE50"/>
    <mergeCell ref="AF49:AF50"/>
    <mergeCell ref="F68:H68"/>
    <mergeCell ref="B73:AG73"/>
    <mergeCell ref="B75:AG75"/>
    <mergeCell ref="I47:I49"/>
    <mergeCell ref="X48:X50"/>
    <mergeCell ref="Y48:Y50"/>
    <mergeCell ref="Z48:Z50"/>
    <mergeCell ref="B76:AG76"/>
    <mergeCell ref="B77:U77"/>
    <mergeCell ref="H78:J78"/>
    <mergeCell ref="M78:O78"/>
    <mergeCell ref="Q78:R78"/>
    <mergeCell ref="B80:C80"/>
    <mergeCell ref="Z80:AC80"/>
    <mergeCell ref="AD80:AG80"/>
    <mergeCell ref="C81:H81"/>
    <mergeCell ref="B82:C82"/>
    <mergeCell ref="D82:H82"/>
    <mergeCell ref="Q82:Z82"/>
    <mergeCell ref="AB82:AD82"/>
    <mergeCell ref="B84:B87"/>
    <mergeCell ref="G84:H84"/>
    <mergeCell ref="J84:O84"/>
    <mergeCell ref="P84:U84"/>
    <mergeCell ref="V84:AA84"/>
    <mergeCell ref="AB84:AC84"/>
    <mergeCell ref="AE84:AF84"/>
    <mergeCell ref="AG84:AG87"/>
    <mergeCell ref="J85:J87"/>
    <mergeCell ref="K85:K87"/>
    <mergeCell ref="L85:L87"/>
    <mergeCell ref="M85:M87"/>
    <mergeCell ref="N85:N87"/>
    <mergeCell ref="O85:O87"/>
    <mergeCell ref="P85:P87"/>
    <mergeCell ref="AA85:AA87"/>
    <mergeCell ref="AB86:AB87"/>
    <mergeCell ref="Q85:Q87"/>
    <mergeCell ref="R85:R87"/>
    <mergeCell ref="S85:S87"/>
    <mergeCell ref="T85:T87"/>
    <mergeCell ref="U85:U87"/>
    <mergeCell ref="V85:V87"/>
    <mergeCell ref="AC86:AC87"/>
    <mergeCell ref="AD86:AD87"/>
    <mergeCell ref="AE86:AE87"/>
    <mergeCell ref="AF86:AF87"/>
    <mergeCell ref="F105:H105"/>
    <mergeCell ref="B109:AG109"/>
    <mergeCell ref="W85:W87"/>
    <mergeCell ref="X85:X87"/>
    <mergeCell ref="Y85:Y87"/>
    <mergeCell ref="Z85:Z87"/>
    <mergeCell ref="B111:AG111"/>
    <mergeCell ref="B112:AG112"/>
    <mergeCell ref="B113:U113"/>
    <mergeCell ref="H114:J114"/>
    <mergeCell ref="M114:O114"/>
    <mergeCell ref="Q114:R114"/>
    <mergeCell ref="B116:C116"/>
    <mergeCell ref="Z116:AC116"/>
    <mergeCell ref="AD116:AG116"/>
    <mergeCell ref="C117:H117"/>
    <mergeCell ref="B118:C118"/>
    <mergeCell ref="D118:H118"/>
    <mergeCell ref="Q118:Z118"/>
    <mergeCell ref="AB118:AD118"/>
    <mergeCell ref="V120:AA120"/>
    <mergeCell ref="AB120:AC120"/>
    <mergeCell ref="R121:R123"/>
    <mergeCell ref="S121:S123"/>
    <mergeCell ref="T121:T123"/>
    <mergeCell ref="U121:U123"/>
    <mergeCell ref="P121:P123"/>
    <mergeCell ref="Q121:Q123"/>
    <mergeCell ref="B120:B123"/>
    <mergeCell ref="G120:H120"/>
    <mergeCell ref="J120:O120"/>
    <mergeCell ref="P120:U120"/>
    <mergeCell ref="Z121:Z123"/>
    <mergeCell ref="AA121:AA123"/>
    <mergeCell ref="AE120:AF120"/>
    <mergeCell ref="AG120:AG123"/>
    <mergeCell ref="J121:J123"/>
    <mergeCell ref="K121:K123"/>
    <mergeCell ref="L121:L123"/>
    <mergeCell ref="M121:M123"/>
    <mergeCell ref="N121:N123"/>
    <mergeCell ref="O121:O123"/>
    <mergeCell ref="AB122:AB123"/>
    <mergeCell ref="AC122:AC123"/>
    <mergeCell ref="AD122:AD123"/>
    <mergeCell ref="AE122:AE123"/>
    <mergeCell ref="AF122:AF123"/>
    <mergeCell ref="F141:H141"/>
    <mergeCell ref="V121:V123"/>
    <mergeCell ref="W121:W123"/>
    <mergeCell ref="X121:X123"/>
    <mergeCell ref="Y121:Y123"/>
  </mergeCells>
  <printOptions horizontalCentered="1"/>
  <pageMargins left="0.3937007874015748" right="0.1968503937007874" top="0.5905511811023623" bottom="0.3937007874015748" header="0.15748031496062992" footer="0"/>
  <pageSetup horizontalDpi="600" verticalDpi="600" orientation="landscape" paperSize="5" scale="50" r:id="rId2"/>
  <headerFooter alignWithMargins="0">
    <oddFooter>&amp;L&amp;12ING NELSON ALVARADO JIMENEZ
DIRECTOR DE OBRAS PÚBLICAS&amp;R&amp;12LIC. ROMINA CHANG AGUILAR
PRESIDENTA MUNICIPAL DE COMPOSTELA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7"/>
  <sheetViews>
    <sheetView showGridLines="0" tabSelected="1" zoomScaleSheetLayoutView="75" zoomScalePageLayoutView="0" workbookViewId="0" topLeftCell="A1">
      <selection activeCell="A26" sqref="A26"/>
    </sheetView>
  </sheetViews>
  <sheetFormatPr defaultColWidth="13.7109375" defaultRowHeight="12.75"/>
  <cols>
    <col min="1" max="1" width="14.28125" style="78" customWidth="1"/>
    <col min="2" max="2" width="12.00390625" style="78" customWidth="1"/>
    <col min="3" max="3" width="12.7109375" style="78" customWidth="1"/>
    <col min="4" max="4" width="7.57421875" style="78" customWidth="1"/>
    <col min="5" max="5" width="12.7109375" style="78" customWidth="1"/>
    <col min="6" max="8" width="7.57421875" style="78" customWidth="1"/>
    <col min="9" max="9" width="12.7109375" style="78" customWidth="1"/>
    <col min="10" max="10" width="7.57421875" style="78" customWidth="1"/>
    <col min="11" max="11" width="12.7109375" style="78" customWidth="1"/>
    <col min="12" max="14" width="7.57421875" style="78" customWidth="1"/>
    <col min="15" max="15" width="12.7109375" style="78" customWidth="1"/>
    <col min="16" max="16" width="7.57421875" style="78" customWidth="1"/>
    <col min="17" max="17" width="12.7109375" style="78" customWidth="1"/>
    <col min="18" max="19" width="7.57421875" style="78" customWidth="1"/>
    <col min="20" max="20" width="7.421875" style="78" customWidth="1"/>
    <col min="21" max="16384" width="13.7109375" style="78" customWidth="1"/>
  </cols>
  <sheetData>
    <row r="1" spans="1:20" ht="20.25">
      <c r="A1" s="182" t="s">
        <v>45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2"/>
    </row>
    <row r="2" spans="1:20" ht="18">
      <c r="A2" s="79"/>
      <c r="B2" s="79"/>
      <c r="C2" s="79"/>
      <c r="D2" s="79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80"/>
      <c r="S2" s="80"/>
      <c r="T2" s="79"/>
    </row>
    <row r="3" spans="1:20" ht="26.25">
      <c r="A3" s="184" t="s">
        <v>103</v>
      </c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  <c r="Q3" s="184"/>
      <c r="R3" s="184"/>
      <c r="S3" s="184"/>
      <c r="T3" s="184"/>
    </row>
    <row r="4" spans="1:20" ht="18">
      <c r="A4" s="185" t="s">
        <v>44</v>
      </c>
      <c r="B4" s="185"/>
      <c r="C4" s="185"/>
      <c r="D4" s="185"/>
      <c r="E4" s="185"/>
      <c r="F4" s="185"/>
      <c r="G4" s="185"/>
      <c r="H4" s="185"/>
      <c r="I4" s="185"/>
      <c r="J4" s="185"/>
      <c r="K4" s="185"/>
      <c r="L4" s="185"/>
      <c r="M4" s="185"/>
      <c r="N4" s="185"/>
      <c r="O4" s="185"/>
      <c r="P4" s="185"/>
      <c r="Q4" s="185"/>
      <c r="R4" s="185"/>
      <c r="S4" s="185"/>
      <c r="T4" s="185"/>
    </row>
    <row r="5" spans="1:20" ht="21" customHeight="1">
      <c r="A5" s="182"/>
      <c r="B5" s="182"/>
      <c r="C5" s="182"/>
      <c r="D5" s="182"/>
      <c r="E5" s="182"/>
      <c r="F5" s="182"/>
      <c r="G5" s="182"/>
      <c r="H5" s="182"/>
      <c r="I5" s="182"/>
      <c r="J5" s="182"/>
      <c r="K5" s="182"/>
      <c r="L5" s="182"/>
      <c r="M5" s="182"/>
      <c r="N5" s="182"/>
      <c r="O5" s="182"/>
      <c r="P5" s="182"/>
      <c r="Q5" s="182"/>
      <c r="R5" s="182"/>
      <c r="S5" s="182"/>
      <c r="T5" s="182"/>
    </row>
    <row r="6" spans="1:20" ht="15">
      <c r="A6" s="81"/>
      <c r="B6" s="81"/>
      <c r="C6" s="81"/>
      <c r="D6" s="81"/>
      <c r="E6" s="81"/>
      <c r="F6" s="81"/>
      <c r="G6" s="81" t="s">
        <v>25</v>
      </c>
      <c r="H6" s="186" t="s">
        <v>36</v>
      </c>
      <c r="I6" s="186"/>
      <c r="J6" s="186"/>
      <c r="K6" s="82" t="s">
        <v>26</v>
      </c>
      <c r="L6" s="186" t="s">
        <v>46</v>
      </c>
      <c r="M6" s="186"/>
      <c r="N6" s="83" t="s">
        <v>25</v>
      </c>
      <c r="O6" s="84">
        <v>2022</v>
      </c>
      <c r="P6" s="81"/>
      <c r="Q6" s="85"/>
      <c r="R6" s="85"/>
      <c r="S6" s="85"/>
      <c r="T6" s="81"/>
    </row>
    <row r="7" spans="17:20" ht="12.75">
      <c r="Q7" s="85"/>
      <c r="S7" s="178"/>
      <c r="T7" s="178"/>
    </row>
    <row r="8" spans="1:20" ht="15.75" customHeight="1">
      <c r="A8" s="179" t="s">
        <v>28</v>
      </c>
      <c r="B8" s="179"/>
      <c r="C8" s="179"/>
      <c r="D8" s="179"/>
      <c r="E8" s="180" t="s">
        <v>47</v>
      </c>
      <c r="F8" s="180"/>
      <c r="G8" s="180"/>
      <c r="H8" s="180"/>
      <c r="I8" s="180"/>
      <c r="J8" s="180"/>
      <c r="K8" s="180"/>
      <c r="L8" s="180"/>
      <c r="M8" s="180"/>
      <c r="N8" s="180"/>
      <c r="O8" s="181" t="s">
        <v>29</v>
      </c>
      <c r="P8" s="181"/>
      <c r="Q8" s="181"/>
      <c r="R8" s="156" t="s">
        <v>51</v>
      </c>
      <c r="S8" s="156"/>
      <c r="T8" s="156"/>
    </row>
    <row r="9" spans="1:14" ht="15.75" customHeight="1">
      <c r="A9" s="86" t="s">
        <v>35</v>
      </c>
      <c r="B9" s="86"/>
      <c r="C9" s="88"/>
      <c r="D9" s="88"/>
      <c r="E9" s="180" t="s">
        <v>48</v>
      </c>
      <c r="F9" s="180"/>
      <c r="G9" s="180"/>
      <c r="H9" s="180"/>
      <c r="I9" s="180"/>
      <c r="J9" s="180"/>
      <c r="K9" s="180"/>
      <c r="L9" s="180"/>
      <c r="M9" s="180"/>
      <c r="N9" s="180"/>
    </row>
    <row r="10" spans="1:20" ht="15.75" customHeight="1">
      <c r="A10" s="179" t="s">
        <v>30</v>
      </c>
      <c r="B10" s="179"/>
      <c r="C10" s="179"/>
      <c r="D10" s="179"/>
      <c r="E10" s="180" t="s">
        <v>49</v>
      </c>
      <c r="F10" s="180"/>
      <c r="G10" s="180"/>
      <c r="H10" s="180"/>
      <c r="I10" s="180"/>
      <c r="J10" s="180"/>
      <c r="K10" s="180"/>
      <c r="L10" s="180"/>
      <c r="M10" s="180"/>
      <c r="N10" s="180"/>
      <c r="P10" s="181" t="s">
        <v>23</v>
      </c>
      <c r="Q10" s="181"/>
      <c r="R10" s="87">
        <v>1</v>
      </c>
      <c r="S10" s="85" t="s">
        <v>10</v>
      </c>
      <c r="T10" s="87">
        <v>1</v>
      </c>
    </row>
    <row r="11" spans="1:14" ht="15.75" customHeight="1">
      <c r="A11" s="86"/>
      <c r="B11" s="86"/>
      <c r="C11" s="88"/>
      <c r="D11" s="88"/>
      <c r="E11" s="89"/>
      <c r="F11" s="89"/>
      <c r="G11" s="90"/>
      <c r="H11" s="89"/>
      <c r="I11" s="88"/>
      <c r="J11" s="88"/>
      <c r="K11" s="89"/>
      <c r="L11" s="89"/>
      <c r="M11" s="90"/>
      <c r="N11" s="89"/>
    </row>
    <row r="12" spans="1:20" s="92" customFormat="1" ht="36" customHeight="1">
      <c r="A12" s="171" t="s">
        <v>97</v>
      </c>
      <c r="B12" s="91" t="s">
        <v>41</v>
      </c>
      <c r="C12" s="174" t="s">
        <v>32</v>
      </c>
      <c r="D12" s="175"/>
      <c r="E12" s="175"/>
      <c r="F12" s="175"/>
      <c r="G12" s="175"/>
      <c r="H12" s="175"/>
      <c r="I12" s="176" t="s">
        <v>33</v>
      </c>
      <c r="J12" s="177"/>
      <c r="K12" s="177"/>
      <c r="L12" s="177"/>
      <c r="M12" s="177"/>
      <c r="N12" s="177"/>
      <c r="O12" s="174" t="s">
        <v>43</v>
      </c>
      <c r="P12" s="175"/>
      <c r="Q12" s="175"/>
      <c r="R12" s="175"/>
      <c r="S12" s="175"/>
      <c r="T12" s="175"/>
    </row>
    <row r="13" spans="1:20" s="92" customFormat="1" ht="11.25" customHeight="1">
      <c r="A13" s="172"/>
      <c r="B13" s="167" t="s">
        <v>42</v>
      </c>
      <c r="C13" s="163" t="s">
        <v>4</v>
      </c>
      <c r="D13" s="157" t="s">
        <v>98</v>
      </c>
      <c r="E13" s="166" t="s">
        <v>102</v>
      </c>
      <c r="F13" s="166" t="s">
        <v>99</v>
      </c>
      <c r="G13" s="166" t="s">
        <v>40</v>
      </c>
      <c r="H13" s="157" t="s">
        <v>100</v>
      </c>
      <c r="I13" s="167" t="s">
        <v>4</v>
      </c>
      <c r="J13" s="160" t="s">
        <v>98</v>
      </c>
      <c r="K13" s="170" t="s">
        <v>102</v>
      </c>
      <c r="L13" s="170" t="s">
        <v>99</v>
      </c>
      <c r="M13" s="170" t="s">
        <v>40</v>
      </c>
      <c r="N13" s="160" t="s">
        <v>100</v>
      </c>
      <c r="O13" s="163" t="s">
        <v>4</v>
      </c>
      <c r="P13" s="157" t="s">
        <v>98</v>
      </c>
      <c r="Q13" s="166" t="s">
        <v>102</v>
      </c>
      <c r="R13" s="166" t="s">
        <v>99</v>
      </c>
      <c r="S13" s="166" t="s">
        <v>40</v>
      </c>
      <c r="T13" s="157" t="s">
        <v>100</v>
      </c>
    </row>
    <row r="14" spans="1:20" s="92" customFormat="1" ht="12" customHeight="1">
      <c r="A14" s="173"/>
      <c r="B14" s="168" t="s">
        <v>42</v>
      </c>
      <c r="C14" s="164"/>
      <c r="D14" s="158"/>
      <c r="E14" s="166"/>
      <c r="F14" s="166"/>
      <c r="G14" s="166"/>
      <c r="H14" s="158"/>
      <c r="I14" s="168"/>
      <c r="J14" s="161"/>
      <c r="K14" s="170"/>
      <c r="L14" s="170"/>
      <c r="M14" s="170"/>
      <c r="N14" s="161"/>
      <c r="O14" s="164"/>
      <c r="P14" s="158"/>
      <c r="Q14" s="166"/>
      <c r="R14" s="166"/>
      <c r="S14" s="166"/>
      <c r="T14" s="158"/>
    </row>
    <row r="15" spans="1:20" s="92" customFormat="1" ht="11.25" customHeight="1">
      <c r="A15" s="162"/>
      <c r="B15" s="169"/>
      <c r="C15" s="165"/>
      <c r="D15" s="159"/>
      <c r="E15" s="166"/>
      <c r="F15" s="166"/>
      <c r="G15" s="166"/>
      <c r="H15" s="159"/>
      <c r="I15" s="169"/>
      <c r="J15" s="162"/>
      <c r="K15" s="170"/>
      <c r="L15" s="170"/>
      <c r="M15" s="170"/>
      <c r="N15" s="162"/>
      <c r="O15" s="165"/>
      <c r="P15" s="159"/>
      <c r="Q15" s="166"/>
      <c r="R15" s="166"/>
      <c r="S15" s="166"/>
      <c r="T15" s="159"/>
    </row>
    <row r="16" spans="1:20" s="95" customFormat="1" ht="21.75" customHeight="1">
      <c r="A16" s="93"/>
      <c r="B16" s="93"/>
      <c r="C16" s="94"/>
      <c r="D16" s="94"/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4"/>
    </row>
    <row r="17" spans="1:20" s="95" customFormat="1" ht="36" customHeight="1">
      <c r="A17" s="100" t="s">
        <v>58</v>
      </c>
      <c r="B17" s="101" t="s">
        <v>101</v>
      </c>
      <c r="C17" s="103">
        <f>D17+E17+F17+G17+H17</f>
        <v>5156432.890000001</v>
      </c>
      <c r="D17" s="103">
        <v>0</v>
      </c>
      <c r="E17" s="103">
        <f>TRIMESTRAL!L33</f>
        <v>5156432.890000001</v>
      </c>
      <c r="F17" s="103">
        <v>0</v>
      </c>
      <c r="G17" s="103">
        <v>0</v>
      </c>
      <c r="H17" s="103">
        <v>0</v>
      </c>
      <c r="I17" s="103">
        <f>J17+K17+L17+M17+N17</f>
        <v>3264524.2199999997</v>
      </c>
      <c r="J17" s="103">
        <v>0</v>
      </c>
      <c r="K17" s="103">
        <f>TRIMESTRAL!R33</f>
        <v>3264524.2199999997</v>
      </c>
      <c r="L17" s="103">
        <v>0</v>
      </c>
      <c r="M17" s="103">
        <v>0</v>
      </c>
      <c r="N17" s="103">
        <v>0</v>
      </c>
      <c r="O17" s="103">
        <f>P17+Q17+R17+T17+S17</f>
        <v>1891908.6700000009</v>
      </c>
      <c r="P17" s="103">
        <v>0</v>
      </c>
      <c r="Q17" s="103">
        <f>E17-K17</f>
        <v>1891908.6700000009</v>
      </c>
      <c r="R17" s="103">
        <v>0</v>
      </c>
      <c r="S17" s="103">
        <v>0</v>
      </c>
      <c r="T17" s="103">
        <v>0</v>
      </c>
    </row>
    <row r="18" spans="1:20" s="95" customFormat="1" ht="21.75" customHeight="1">
      <c r="A18" s="100"/>
      <c r="B18" s="101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3"/>
    </row>
    <row r="19" spans="1:20" s="95" customFormat="1" ht="36" customHeight="1">
      <c r="A19" s="100" t="s">
        <v>72</v>
      </c>
      <c r="B19" s="101" t="s">
        <v>101</v>
      </c>
      <c r="C19" s="103">
        <f>D19+E19+F19+G19+H19</f>
        <v>4037021.19</v>
      </c>
      <c r="D19" s="103">
        <v>0</v>
      </c>
      <c r="E19" s="103">
        <f>TRIMESTRAL!L68</f>
        <v>4037021.19</v>
      </c>
      <c r="F19" s="103">
        <v>0</v>
      </c>
      <c r="G19" s="103">
        <v>0</v>
      </c>
      <c r="H19" s="103">
        <v>0</v>
      </c>
      <c r="I19" s="103">
        <f>J19+K19+L19+M19+N19</f>
        <v>1238105.38</v>
      </c>
      <c r="J19" s="103">
        <v>0</v>
      </c>
      <c r="K19" s="103">
        <f>TRIMESTRAL!R68</f>
        <v>1238105.38</v>
      </c>
      <c r="L19" s="103">
        <v>0</v>
      </c>
      <c r="M19" s="103">
        <v>0</v>
      </c>
      <c r="N19" s="103">
        <v>0</v>
      </c>
      <c r="O19" s="103">
        <f>P19+Q19+R19+T19+S19</f>
        <v>2798915.81</v>
      </c>
      <c r="P19" s="103">
        <v>0</v>
      </c>
      <c r="Q19" s="103">
        <f>E19-K19</f>
        <v>2798915.81</v>
      </c>
      <c r="R19" s="103">
        <v>0</v>
      </c>
      <c r="S19" s="103">
        <v>0</v>
      </c>
      <c r="T19" s="103">
        <v>0</v>
      </c>
    </row>
    <row r="20" spans="1:20" s="95" customFormat="1" ht="21.75" customHeight="1">
      <c r="A20" s="100"/>
      <c r="B20" s="101"/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03"/>
      <c r="R20" s="103"/>
      <c r="S20" s="103"/>
      <c r="T20" s="103"/>
    </row>
    <row r="21" spans="1:20" s="95" customFormat="1" ht="36" customHeight="1">
      <c r="A21" s="100" t="s">
        <v>79</v>
      </c>
      <c r="B21" s="101" t="s">
        <v>101</v>
      </c>
      <c r="C21" s="103">
        <f>D21+E21+F21+G21+H21</f>
        <v>1195940.25</v>
      </c>
      <c r="D21" s="103">
        <v>0</v>
      </c>
      <c r="E21" s="103">
        <f>TRIMESTRAL!L105</f>
        <v>1195940.25</v>
      </c>
      <c r="F21" s="103">
        <v>0</v>
      </c>
      <c r="G21" s="103">
        <v>0</v>
      </c>
      <c r="H21" s="103">
        <v>0</v>
      </c>
      <c r="I21" s="103">
        <f>J21+K21+L21+M21+N21</f>
        <v>893712.32</v>
      </c>
      <c r="J21" s="103">
        <v>0</v>
      </c>
      <c r="K21" s="103">
        <f>TRIMESTRAL!R105</f>
        <v>893712.32</v>
      </c>
      <c r="L21" s="103">
        <v>0</v>
      </c>
      <c r="M21" s="103">
        <v>0</v>
      </c>
      <c r="N21" s="103">
        <v>0</v>
      </c>
      <c r="O21" s="103">
        <f>P21+Q21+R21+T21+S21</f>
        <v>302227.93000000005</v>
      </c>
      <c r="P21" s="103">
        <v>0</v>
      </c>
      <c r="Q21" s="103">
        <f>E21-K21</f>
        <v>302227.93000000005</v>
      </c>
      <c r="R21" s="103">
        <v>0</v>
      </c>
      <c r="S21" s="103">
        <v>0</v>
      </c>
      <c r="T21" s="103">
        <v>0</v>
      </c>
    </row>
    <row r="22" spans="1:20" s="95" customFormat="1" ht="21.75" customHeight="1">
      <c r="A22" s="100"/>
      <c r="B22" s="101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3"/>
    </row>
    <row r="23" spans="1:20" s="95" customFormat="1" ht="36" customHeight="1">
      <c r="A23" s="100" t="s">
        <v>89</v>
      </c>
      <c r="B23" s="101" t="s">
        <v>101</v>
      </c>
      <c r="C23" s="103">
        <f>D23+E23+F23+G23+H23</f>
        <v>1737532.78</v>
      </c>
      <c r="D23" s="103">
        <v>0</v>
      </c>
      <c r="E23" s="103">
        <f>TRIMESTRAL!L141</f>
        <v>1737532.78</v>
      </c>
      <c r="F23" s="103">
        <v>0</v>
      </c>
      <c r="G23" s="103">
        <v>0</v>
      </c>
      <c r="H23" s="103">
        <v>0</v>
      </c>
      <c r="I23" s="103">
        <f>J23+K23+L23+M23+N23</f>
        <v>1317909.99</v>
      </c>
      <c r="J23" s="103">
        <v>0</v>
      </c>
      <c r="K23" s="103">
        <f>TRIMESTRAL!R141</f>
        <v>1317909.99</v>
      </c>
      <c r="L23" s="103">
        <v>0</v>
      </c>
      <c r="M23" s="103">
        <v>0</v>
      </c>
      <c r="N23" s="103">
        <v>0</v>
      </c>
      <c r="O23" s="103">
        <f>P23+Q23+R23+T23+S23</f>
        <v>419622.79000000004</v>
      </c>
      <c r="P23" s="103">
        <v>0</v>
      </c>
      <c r="Q23" s="103">
        <f>E23-K23</f>
        <v>419622.79000000004</v>
      </c>
      <c r="R23" s="103">
        <v>0</v>
      </c>
      <c r="S23" s="103">
        <v>0</v>
      </c>
      <c r="T23" s="103">
        <v>0</v>
      </c>
    </row>
    <row r="24" spans="1:20" s="95" customFormat="1" ht="12.75" customHeight="1">
      <c r="A24" s="96"/>
      <c r="B24" s="102"/>
      <c r="C24" s="102"/>
      <c r="D24" s="102"/>
      <c r="E24" s="102"/>
      <c r="F24" s="102"/>
      <c r="G24" s="102"/>
      <c r="H24" s="102"/>
      <c r="I24" s="102"/>
      <c r="J24" s="102"/>
      <c r="K24" s="102"/>
      <c r="L24" s="102"/>
      <c r="M24" s="102"/>
      <c r="N24" s="102"/>
      <c r="O24" s="102"/>
      <c r="P24" s="102"/>
      <c r="Q24" s="102"/>
      <c r="R24" s="102"/>
      <c r="S24" s="102"/>
      <c r="T24" s="102"/>
    </row>
    <row r="25" spans="1:20" s="98" customFormat="1" ht="26.25" customHeight="1">
      <c r="A25" s="97" t="s">
        <v>17</v>
      </c>
      <c r="B25" s="97"/>
      <c r="C25" s="104">
        <f>SUM(C17+C19+C21+C23)</f>
        <v>12126927.11</v>
      </c>
      <c r="D25" s="104">
        <f aca="true" t="shared" si="0" ref="D25:T25">SUM(D17+D19+D21+D23)</f>
        <v>0</v>
      </c>
      <c r="E25" s="104">
        <f t="shared" si="0"/>
        <v>12126927.11</v>
      </c>
      <c r="F25" s="104">
        <f t="shared" si="0"/>
        <v>0</v>
      </c>
      <c r="G25" s="104">
        <f t="shared" si="0"/>
        <v>0</v>
      </c>
      <c r="H25" s="104">
        <f t="shared" si="0"/>
        <v>0</v>
      </c>
      <c r="I25" s="104">
        <f t="shared" si="0"/>
        <v>6714251.91</v>
      </c>
      <c r="J25" s="104">
        <f t="shared" si="0"/>
        <v>0</v>
      </c>
      <c r="K25" s="104">
        <f t="shared" si="0"/>
        <v>6714251.91</v>
      </c>
      <c r="L25" s="104">
        <f t="shared" si="0"/>
        <v>0</v>
      </c>
      <c r="M25" s="104">
        <f t="shared" si="0"/>
        <v>0</v>
      </c>
      <c r="N25" s="104">
        <f t="shared" si="0"/>
        <v>0</v>
      </c>
      <c r="O25" s="104">
        <f t="shared" si="0"/>
        <v>5412675.2</v>
      </c>
      <c r="P25" s="104">
        <f t="shared" si="0"/>
        <v>0</v>
      </c>
      <c r="Q25" s="104">
        <f t="shared" si="0"/>
        <v>5412675.2</v>
      </c>
      <c r="R25" s="104">
        <f t="shared" si="0"/>
        <v>0</v>
      </c>
      <c r="S25" s="104">
        <f t="shared" si="0"/>
        <v>0</v>
      </c>
      <c r="T25" s="104">
        <f t="shared" si="0"/>
        <v>0</v>
      </c>
    </row>
    <row r="26" spans="1:20" ht="26.25" customHeight="1">
      <c r="A26" s="99" t="s">
        <v>18</v>
      </c>
      <c r="B26" s="99"/>
      <c r="C26" s="104">
        <f>C25</f>
        <v>12126927.11</v>
      </c>
      <c r="D26" s="104">
        <f aca="true" t="shared" si="1" ref="D26:T26">D25</f>
        <v>0</v>
      </c>
      <c r="E26" s="104">
        <f t="shared" si="1"/>
        <v>12126927.11</v>
      </c>
      <c r="F26" s="104">
        <f t="shared" si="1"/>
        <v>0</v>
      </c>
      <c r="G26" s="104">
        <f t="shared" si="1"/>
        <v>0</v>
      </c>
      <c r="H26" s="104">
        <f t="shared" si="1"/>
        <v>0</v>
      </c>
      <c r="I26" s="104">
        <f t="shared" si="1"/>
        <v>6714251.91</v>
      </c>
      <c r="J26" s="104">
        <f t="shared" si="1"/>
        <v>0</v>
      </c>
      <c r="K26" s="104">
        <f t="shared" si="1"/>
        <v>6714251.91</v>
      </c>
      <c r="L26" s="104">
        <f t="shared" si="1"/>
        <v>0</v>
      </c>
      <c r="M26" s="104">
        <f t="shared" si="1"/>
        <v>0</v>
      </c>
      <c r="N26" s="104">
        <f t="shared" si="1"/>
        <v>0</v>
      </c>
      <c r="O26" s="104">
        <f t="shared" si="1"/>
        <v>5412675.2</v>
      </c>
      <c r="P26" s="104">
        <f t="shared" si="1"/>
        <v>0</v>
      </c>
      <c r="Q26" s="104">
        <f t="shared" si="1"/>
        <v>5412675.2</v>
      </c>
      <c r="R26" s="104">
        <f t="shared" si="1"/>
        <v>0</v>
      </c>
      <c r="S26" s="104">
        <f t="shared" si="1"/>
        <v>0</v>
      </c>
      <c r="T26" s="104">
        <f t="shared" si="1"/>
        <v>0</v>
      </c>
    </row>
    <row r="27" spans="1:20" ht="26.25" customHeight="1">
      <c r="A27" s="99" t="s">
        <v>4</v>
      </c>
      <c r="B27" s="99"/>
      <c r="C27" s="104">
        <f>C25</f>
        <v>12126927.11</v>
      </c>
      <c r="D27" s="104">
        <f aca="true" t="shared" si="2" ref="D27:T27">D25</f>
        <v>0</v>
      </c>
      <c r="E27" s="104">
        <f t="shared" si="2"/>
        <v>12126927.11</v>
      </c>
      <c r="F27" s="104">
        <f t="shared" si="2"/>
        <v>0</v>
      </c>
      <c r="G27" s="104">
        <f t="shared" si="2"/>
        <v>0</v>
      </c>
      <c r="H27" s="104">
        <f t="shared" si="2"/>
        <v>0</v>
      </c>
      <c r="I27" s="104">
        <f t="shared" si="2"/>
        <v>6714251.91</v>
      </c>
      <c r="J27" s="104">
        <f t="shared" si="2"/>
        <v>0</v>
      </c>
      <c r="K27" s="104">
        <f t="shared" si="2"/>
        <v>6714251.91</v>
      </c>
      <c r="L27" s="104">
        <f t="shared" si="2"/>
        <v>0</v>
      </c>
      <c r="M27" s="104">
        <f t="shared" si="2"/>
        <v>0</v>
      </c>
      <c r="N27" s="104">
        <f t="shared" si="2"/>
        <v>0</v>
      </c>
      <c r="O27" s="104">
        <f t="shared" si="2"/>
        <v>5412675.2</v>
      </c>
      <c r="P27" s="104">
        <f t="shared" si="2"/>
        <v>0</v>
      </c>
      <c r="Q27" s="104">
        <f t="shared" si="2"/>
        <v>5412675.2</v>
      </c>
      <c r="R27" s="104">
        <f t="shared" si="2"/>
        <v>0</v>
      </c>
      <c r="S27" s="104">
        <f t="shared" si="2"/>
        <v>0</v>
      </c>
      <c r="T27" s="104">
        <f t="shared" si="2"/>
        <v>0</v>
      </c>
    </row>
  </sheetData>
  <sheetProtection/>
  <mergeCells count="39">
    <mergeCell ref="A1:T1"/>
    <mergeCell ref="E2:Q2"/>
    <mergeCell ref="A3:T3"/>
    <mergeCell ref="A4:T4"/>
    <mergeCell ref="A5:T5"/>
    <mergeCell ref="H6:J6"/>
    <mergeCell ref="L6:M6"/>
    <mergeCell ref="S7:T7"/>
    <mergeCell ref="A8:D8"/>
    <mergeCell ref="E8:N8"/>
    <mergeCell ref="O8:Q8"/>
    <mergeCell ref="E9:N9"/>
    <mergeCell ref="A10:D10"/>
    <mergeCell ref="E10:N10"/>
    <mergeCell ref="P10:Q10"/>
    <mergeCell ref="A12:A15"/>
    <mergeCell ref="C12:H12"/>
    <mergeCell ref="I12:N12"/>
    <mergeCell ref="O12:T12"/>
    <mergeCell ref="B13:B15"/>
    <mergeCell ref="C13:C15"/>
    <mergeCell ref="D13:D15"/>
    <mergeCell ref="E13:E15"/>
    <mergeCell ref="F13:F15"/>
    <mergeCell ref="G13:G15"/>
    <mergeCell ref="H13:H15"/>
    <mergeCell ref="I13:I15"/>
    <mergeCell ref="J13:J15"/>
    <mergeCell ref="K13:K15"/>
    <mergeCell ref="L13:L15"/>
    <mergeCell ref="M13:M15"/>
    <mergeCell ref="R8:T8"/>
    <mergeCell ref="T13:T15"/>
    <mergeCell ref="N13:N15"/>
    <mergeCell ref="O13:O15"/>
    <mergeCell ref="P13:P15"/>
    <mergeCell ref="Q13:Q15"/>
    <mergeCell ref="R13:R15"/>
    <mergeCell ref="S13:S15"/>
  </mergeCells>
  <printOptions horizontalCentered="1" verticalCentered="1"/>
  <pageMargins left="0.7874015748031497" right="0.5905511811023623" top="0.1968503937007874" bottom="0.3937007874015748" header="0" footer="0"/>
  <pageSetup horizontalDpi="600" verticalDpi="600" orientation="landscape" paperSize="5" scale="85" r:id="rId2"/>
  <headerFooter alignWithMargins="0">
    <oddFooter>&amp;LING NELSON ALVARADO JIMENEZ
DIRECTOR DE OBRAS PUBLICAS&amp;RLIC. ROMINA CHANG AGUILAR
PRESIDENTA MUNICIPAL DE COMPOSTELA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SEPLADE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Propietario</cp:lastModifiedBy>
  <cp:lastPrinted>2022-08-02T19:05:14Z</cp:lastPrinted>
  <dcterms:created xsi:type="dcterms:W3CDTF">2001-01-11T17:12:32Z</dcterms:created>
  <dcterms:modified xsi:type="dcterms:W3CDTF">2022-08-02T19:05:59Z</dcterms:modified>
  <cp:category/>
  <cp:version/>
  <cp:contentType/>
  <cp:contentStatus/>
</cp:coreProperties>
</file>